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HÄVG\Verträge\GWQ bundesweit\Fallwertrechner\"/>
    </mc:Choice>
  </mc:AlternateContent>
  <xr:revisionPtr revIDLastSave="0" documentId="13_ncr:1_{51807FA3-CB89-47C0-93E9-CBF5B26D5025}" xr6:coauthVersionLast="47" xr6:coauthVersionMax="47" xr10:uidLastSave="{00000000-0000-0000-0000-000000000000}"/>
  <bookViews>
    <workbookView xWindow="-23148" yWindow="-1560" windowWidth="23256" windowHeight="14016" xr2:uid="{00000000-000D-0000-FFFF-FFFF00000000}"/>
  </bookViews>
  <sheets>
    <sheet name="Fallwertrechner_GWQ_Bund" sheetId="3" r:id="rId1"/>
    <sheet name="Dropdown"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1" i="3" l="1"/>
  <c r="E40" i="3"/>
  <c r="E44" i="3"/>
  <c r="E43" i="3"/>
  <c r="E45" i="3"/>
  <c r="F37" i="3"/>
  <c r="F36" i="3"/>
  <c r="F35" i="3"/>
  <c r="G29" i="3" l="1"/>
  <c r="G28" i="3"/>
  <c r="F28" i="3"/>
  <c r="E31" i="3"/>
  <c r="E37" i="3"/>
  <c r="G30" i="3" l="1"/>
  <c r="E13" i="3"/>
  <c r="E23" i="3" s="1"/>
  <c r="E73" i="3" l="1"/>
  <c r="F30" i="3" l="1"/>
  <c r="F29" i="3"/>
  <c r="F27" i="3"/>
  <c r="F26" i="3"/>
  <c r="F31" i="3" l="1"/>
  <c r="G31" i="3"/>
  <c r="E71" i="3" s="1"/>
  <c r="F73" i="3" l="1"/>
  <c r="F32" i="3"/>
  <c r="G32" i="3"/>
  <c r="E72" i="3" l="1"/>
  <c r="F72" i="3" s="1"/>
  <c r="E74" i="3" l="1"/>
  <c r="F74"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Roesner, Mirabell</author>
    <author>Klausing, Andrea</author>
    <author>Zöllner, Anna</author>
  </authors>
  <commentList>
    <comment ref="E6" authorId="0" shapeId="0" xr:uid="{48D0719F-C253-45BC-92EF-021AB9B3FCBB}">
      <text>
        <r>
          <rPr>
            <sz val="9"/>
            <color indexed="81"/>
            <rFont val="Segoe UI"/>
            <charset val="1"/>
          </rPr>
          <t>Durchschnitt je Quartal</t>
        </r>
      </text>
    </comment>
    <comment ref="E7" authorId="0" shapeId="0" xr:uid="{B155ACBD-26ED-438C-9814-250574EF1F0F}">
      <text>
        <r>
          <rPr>
            <sz val="9"/>
            <color indexed="81"/>
            <rFont val="Segoe UI"/>
            <charset val="1"/>
          </rPr>
          <t>Durchschnitt je Quartal</t>
        </r>
      </text>
    </comment>
    <comment ref="E8" authorId="0" shapeId="0" xr:uid="{9DE8C9A3-8C25-4B95-8E50-8D5A15D06307}">
      <text>
        <r>
          <rPr>
            <sz val="9"/>
            <color indexed="81"/>
            <rFont val="Segoe UI"/>
            <family val="2"/>
          </rPr>
          <t>Bitte "Ja" oder "Nein" auswählen.</t>
        </r>
      </text>
    </comment>
    <comment ref="E9" authorId="0" shapeId="0" xr:uid="{3FF343B9-DEDB-4EFA-8B62-B9CADBD623B2}">
      <text>
        <r>
          <rPr>
            <sz val="9"/>
            <color indexed="81"/>
            <rFont val="Segoe UI"/>
            <family val="2"/>
          </rPr>
          <t>Bitte "Ja" oder "Nein" auswählen.</t>
        </r>
      </text>
    </comment>
    <comment ref="E10" authorId="0" shapeId="0" xr:uid="{00000000-0006-0000-0000-000003000000}">
      <text>
        <r>
          <rPr>
            <sz val="9"/>
            <color indexed="81"/>
            <rFont val="Segoe UI"/>
            <family val="2"/>
          </rPr>
          <t xml:space="preserve">
Bitte "Ja" oder "Nein" auswählen.</t>
        </r>
      </text>
    </comment>
    <comment ref="E26" authorId="1" shapeId="0" xr:uid="{00000000-0006-0000-0000-000004000000}">
      <text>
        <r>
          <rPr>
            <sz val="9"/>
            <color indexed="81"/>
            <rFont val="Tahoma"/>
            <family val="2"/>
          </rPr>
          <t>Diese Zahl reduziert sich durch Eintragungen in den Zellen E25-E28 und gibt an viele Ihrer eingeschriebenen Patienten in</t>
        </r>
        <r>
          <rPr>
            <b/>
            <u/>
            <sz val="9"/>
            <color indexed="81"/>
            <rFont val="Tahoma"/>
            <family val="2"/>
          </rPr>
          <t xml:space="preserve"> keinem </t>
        </r>
        <r>
          <rPr>
            <sz val="9"/>
            <color indexed="81"/>
            <rFont val="Tahoma"/>
            <family val="2"/>
          </rPr>
          <t>Behandlungsquartal in Ihre Praxis kommen. 
Ausgenommen Palliativpatienten.</t>
        </r>
      </text>
    </comment>
    <comment ref="E27" authorId="1" shapeId="0" xr:uid="{00000000-0006-0000-0000-000005000000}">
      <text>
        <r>
          <rPr>
            <sz val="9"/>
            <color indexed="81"/>
            <rFont val="Tahoma"/>
            <family val="2"/>
          </rPr>
          <t xml:space="preserve">Wie viele Ihrer eingeschriebenen Versicherten kommen </t>
        </r>
        <r>
          <rPr>
            <b/>
            <u/>
            <sz val="9"/>
            <color indexed="81"/>
            <rFont val="Tahoma"/>
            <family val="2"/>
          </rPr>
          <t>nur in einem</t>
        </r>
        <r>
          <rPr>
            <sz val="9"/>
            <color indexed="81"/>
            <rFont val="Tahoma"/>
            <family val="2"/>
          </rPr>
          <t xml:space="preserve"> Behandlungsquartal in die Praxis?
Ausgenommen Palliativpatienten.</t>
        </r>
      </text>
    </comment>
    <comment ref="E28" authorId="1" shapeId="0" xr:uid="{00000000-0006-0000-0000-000006000000}">
      <text>
        <r>
          <rPr>
            <sz val="9"/>
            <color indexed="81"/>
            <rFont val="Tahoma"/>
            <family val="2"/>
          </rPr>
          <t xml:space="preserve">Wie viele Ihrer eingeschriebenen Patienten kommen </t>
        </r>
        <r>
          <rPr>
            <b/>
            <u/>
            <sz val="9"/>
            <color indexed="81"/>
            <rFont val="Tahoma"/>
            <family val="2"/>
          </rPr>
          <t>in zwei</t>
        </r>
        <r>
          <rPr>
            <sz val="9"/>
            <color indexed="81"/>
            <rFont val="Tahoma"/>
            <family val="2"/>
          </rPr>
          <t xml:space="preserve"> Behandlungsquartalen in die Praxis?
Ausgenommen Palliativpatienten.</t>
        </r>
      </text>
    </comment>
    <comment ref="E29" authorId="1" shapeId="0" xr:uid="{00000000-0006-0000-0000-000007000000}">
      <text>
        <r>
          <rPr>
            <sz val="9"/>
            <color indexed="81"/>
            <rFont val="Tahoma"/>
            <family val="2"/>
          </rPr>
          <t xml:space="preserve">Wie viele Ihrer eingeschriebenen Patienten kommen </t>
        </r>
        <r>
          <rPr>
            <b/>
            <u/>
            <sz val="9"/>
            <color indexed="81"/>
            <rFont val="Tahoma"/>
            <family val="2"/>
          </rPr>
          <t xml:space="preserve">in drei </t>
        </r>
        <r>
          <rPr>
            <sz val="9"/>
            <color indexed="81"/>
            <rFont val="Tahoma"/>
            <family val="2"/>
          </rPr>
          <t>Behandlungsquartalen in die Praxis?</t>
        </r>
        <r>
          <rPr>
            <b/>
            <sz val="9"/>
            <color indexed="81"/>
            <rFont val="Tahoma"/>
            <family val="2"/>
          </rPr>
          <t xml:space="preserve">
</t>
        </r>
        <r>
          <rPr>
            <sz val="9"/>
            <color indexed="81"/>
            <rFont val="Tahoma"/>
            <family val="2"/>
          </rPr>
          <t xml:space="preserve">Ausgenommen Palliativpatienten.
</t>
        </r>
      </text>
    </comment>
    <comment ref="E30" authorId="1" shapeId="0" xr:uid="{00000000-0006-0000-0000-000008000000}">
      <text>
        <r>
          <rPr>
            <sz val="9"/>
            <color indexed="81"/>
            <rFont val="Tahoma"/>
            <family val="2"/>
          </rPr>
          <t>Wie viele Ihrer eingeschriebenen Patienten kommen</t>
        </r>
        <r>
          <rPr>
            <b/>
            <u/>
            <sz val="9"/>
            <color indexed="81"/>
            <rFont val="Tahoma"/>
            <family val="2"/>
          </rPr>
          <t xml:space="preserve"> jedes Quartal</t>
        </r>
        <r>
          <rPr>
            <b/>
            <sz val="9"/>
            <color indexed="81"/>
            <rFont val="Tahoma"/>
            <family val="2"/>
          </rPr>
          <t xml:space="preserve"> </t>
        </r>
        <r>
          <rPr>
            <sz val="9"/>
            <color indexed="81"/>
            <rFont val="Tahoma"/>
            <family val="2"/>
          </rPr>
          <t>in die Praxis?
Ausgenommen Palliativpatienten.</t>
        </r>
      </text>
    </comment>
    <comment ref="C36" authorId="2" shapeId="0" xr:uid="{92EE58E0-8128-416D-B639-A5FDD2C90087}">
      <text>
        <r>
          <rPr>
            <sz val="9"/>
            <color indexed="81"/>
            <rFont val="Segoe UI"/>
            <family val="2"/>
          </rPr>
          <t xml:space="preserve">Gilt für </t>
        </r>
        <r>
          <rPr>
            <sz val="9"/>
            <color indexed="81"/>
            <rFont val="Segoe UI"/>
            <charset val="1"/>
          </rPr>
          <t>multimorbide Patienten im Sinne der S3-Leitlinie Multimorbidität und erfordert mind. 2 APK im Quartal</t>
        </r>
      </text>
    </comment>
    <comment ref="E47" authorId="0" shapeId="0" xr:uid="{09A8A699-38A7-49B8-BCCD-59F987719A65}">
      <text>
        <r>
          <rPr>
            <sz val="9"/>
            <color indexed="81"/>
            <rFont val="Segoe UI"/>
            <family val="2"/>
          </rPr>
          <t>Angaben pro Jahr</t>
        </r>
      </text>
    </comment>
    <comment ref="C54" authorId="0" shapeId="0" xr:uid="{00000000-0006-0000-0000-000009000000}">
      <text>
        <r>
          <rPr>
            <sz val="9"/>
            <color indexed="81"/>
            <rFont val="Segoe UI"/>
            <family val="2"/>
          </rPr>
          <t xml:space="preserve">Durchführung einer der folgenden Leistungen:
 Hautkrebsvorsorge (GOP 01745 oder 01746 gemäß EBM): Untersuchung zur Früherkennung von Krebserkrankungen der Haut gem. Abschnitt B.1 (Frauen) bzw. C.1 (Männer) der Krebsfrüherkennungs-Richtlinien
 Gesundheitsuntersuchung (GOP 01732 gemäß EBM): Untersuchung zur Früherkennung von Krankheiten gemäß Gesundheitsuntersuchungs-Richtlinie
 Krebsfrüherkennung Mann (GOP 01731 gemäß EBM): Untersuchung zur Früherkennung von Krebserkrankungen bei einem Mann gemäß Abschnitt C. 1. der Krebsfrüherkennungs-Richtlinien
Max. 1 x pro Quartal
</t>
        </r>
        <r>
          <rPr>
            <b/>
            <sz val="9"/>
            <color indexed="81"/>
            <rFont val="Segoe UI"/>
            <family val="2"/>
          </rPr>
          <t>Voraussetzung:</t>
        </r>
        <r>
          <rPr>
            <sz val="9"/>
            <color indexed="81"/>
            <rFont val="Segoe UI"/>
            <family val="2"/>
          </rPr>
          <t xml:space="preserve">
 Der Betreuarzt oder in zu begründendem Ausnahmefall der Vertreterarzt hat eine der folgenden Präventionsleistungen durch-geführt:
- Hautkrebsvorsorge: max. 1 x innerhalb von 2 Kalenderjahren, ab dem vollendeten 35. Lebensjahr
- Gesundheitsuntersuchung: max. 1 x innerhalb von 2 Kalender-jahren, ab dem vollendeten 35. Lebensjahr
- Krebsfrüherkennung Mann: max. 1 x pro Kalenderjahr, ab dem vollendeten 45. Lebensjahr</t>
        </r>
      </text>
    </comment>
    <comment ref="C67" authorId="0" shapeId="0" xr:uid="{00000000-0006-0000-0000-00000A000000}">
      <text>
        <r>
          <rPr>
            <sz val="9"/>
            <color indexed="81"/>
            <rFont val="Segoe UI"/>
            <family val="2"/>
          </rPr>
          <t xml:space="preserve">Ausgabe und Weiterleitung eines Stuhlprobenentnah-mesystems gemäß Abschnitt D. III der Krebsfrüh-erkennungs-Richtlinie,
bzw. in kurativen Fällen inkl. Beratung des Versicherten
</t>
        </r>
        <r>
          <rPr>
            <b/>
            <sz val="9"/>
            <color indexed="81"/>
            <rFont val="Segoe UI"/>
            <family val="2"/>
          </rPr>
          <t>Präventiv</t>
        </r>
        <r>
          <rPr>
            <sz val="9"/>
            <color indexed="81"/>
            <rFont val="Segoe UI"/>
            <family val="2"/>
          </rPr>
          <t xml:space="preserve"> (Dokumentation 01737p):
 einmal im Kalenderjahr je HZV-Versichertem ab dem Alter von 50 Jahren bis zur Vollendung des 55. Lebensjahres
 Versicherte ab dem Alter von 55 Jahren, bei denen keine Koloskopie oder keine zweite Koloskopie nach Ablauf von zehn Jah-ren nach der ersten Koloskopie durchgeführt worden ist, haben Anspruch auf die zweijährliche Durchführung eines Tests auf occultes Blut im Stuhl.
</t>
        </r>
        <r>
          <rPr>
            <b/>
            <sz val="9"/>
            <color indexed="81"/>
            <rFont val="Segoe UI"/>
            <family val="2"/>
          </rPr>
          <t>Kurativ</t>
        </r>
        <r>
          <rPr>
            <sz val="9"/>
            <color indexed="81"/>
            <rFont val="Segoe UI"/>
            <family val="2"/>
          </rPr>
          <t xml:space="preserve"> (Dokumentation 01737k):
 einmal im Kalenderjahr zur Abklärung oder Ausschluss bei V. a. occultes Blut im Stuhl
 Wird nur dem Betreuarzt vergütet</t>
        </r>
      </text>
    </comment>
    <comment ref="C68" authorId="0" shapeId="0" xr:uid="{00000000-0006-0000-0000-00000B000000}">
      <text>
        <r>
          <rPr>
            <sz val="9"/>
            <color indexed="81"/>
            <rFont val="Segoe UI"/>
            <family val="2"/>
          </rPr>
          <t xml:space="preserve"> Max. 10 x pro Quartal
 Wird nur dem Betreuarzt vergütet.
 nicht für HZV-Patienten abrechenbar, bei denen der Betreuarzt bereits Honorar für seine SAPV-Betreuung als SAPV-Arzt erhält</t>
        </r>
      </text>
    </comment>
  </commentList>
</comments>
</file>

<file path=xl/sharedStrings.xml><?xml version="1.0" encoding="utf-8"?>
<sst xmlns="http://schemas.openxmlformats.org/spreadsheetml/2006/main" count="84" uniqueCount="74">
  <si>
    <t>Gesamtsumme</t>
  </si>
  <si>
    <t>Neu</t>
  </si>
  <si>
    <t>x</t>
  </si>
  <si>
    <t>Praxisdaten</t>
  </si>
  <si>
    <t>Berechnung Zuschläge</t>
  </si>
  <si>
    <t>Berechnung Einzelleistungen</t>
  </si>
  <si>
    <t>Anzahl eingeschriebene Versicherte</t>
  </si>
  <si>
    <t>Eingabefeld</t>
  </si>
  <si>
    <t>Rahmenbedingungen</t>
  </si>
  <si>
    <t>Anzahl</t>
  </si>
  <si>
    <t>Betrag</t>
  </si>
  <si>
    <t>Zusammensetzung Fallwert</t>
  </si>
  <si>
    <t>Pauschalen</t>
  </si>
  <si>
    <t>Zuschläge</t>
  </si>
  <si>
    <t>Einzelleistungen</t>
  </si>
  <si>
    <t>Betrag je Fall</t>
  </si>
  <si>
    <t>kein Behandlungsquartal</t>
  </si>
  <si>
    <t>1 Behandlungsquartal</t>
  </si>
  <si>
    <t>3 Behandlungsquartale</t>
  </si>
  <si>
    <t>4 Behandlungsquartale</t>
  </si>
  <si>
    <t>Beschäftigung VERAH</t>
  </si>
  <si>
    <t>VERAH</t>
  </si>
  <si>
    <t>Ja</t>
  </si>
  <si>
    <t>Nein</t>
  </si>
  <si>
    <t>Fälle p.a.</t>
  </si>
  <si>
    <t>P1</t>
  </si>
  <si>
    <t>P2</t>
  </si>
  <si>
    <t>P3</t>
  </si>
  <si>
    <t>Z1 Präventions-Zuschlag</t>
  </si>
  <si>
    <t>Z2 VERAH-Zuschlag auf P3</t>
  </si>
  <si>
    <t>2 Behandlungsquartale</t>
  </si>
  <si>
    <t>Fallwert*</t>
  </si>
  <si>
    <t>Einzelbetrag</t>
  </si>
  <si>
    <t>Summe</t>
  </si>
  <si>
    <t>Angaben</t>
  </si>
  <si>
    <t>01100: Unvorhergesehene Inanspruchnahme I</t>
  </si>
  <si>
    <t>01101: Unvorhergesehene Inanspruchnahme II</t>
  </si>
  <si>
    <t>01611: Verordnung von medizinischer Rehabilitation</t>
  </si>
  <si>
    <t xml:space="preserve">03240: Hausärztlich-geriatrisches Basisassessment </t>
  </si>
  <si>
    <t>03321: Belastungs-Elektrokardiographie (Belastungs EKG)</t>
  </si>
  <si>
    <t>33012: Schilddrüsen-Sonographie</t>
  </si>
  <si>
    <t>33042: Abdominelle Sonographie</t>
  </si>
  <si>
    <t>Überprüfung Impfstatus</t>
  </si>
  <si>
    <t>Besuche von Palliativpatienten</t>
  </si>
  <si>
    <t>Palliativpauschale</t>
  </si>
  <si>
    <t>Anzahl Palliativpatienten</t>
  </si>
  <si>
    <t>00038: Einsatz von arriba</t>
  </si>
  <si>
    <t>00039: Nachsorgekontrolle bei positivem Befund</t>
  </si>
  <si>
    <t>02300: Kleinchirurgischer Eingriff I und/oder primäre Wundver-sorgung und/oder Epilation</t>
  </si>
  <si>
    <t>02301: Kleinchirurgischer Eingriff II und/oder primäre Wundver-sorgung und/oder Epilation</t>
  </si>
  <si>
    <t>02302: Kleinchirurgischer Eingriff III und/oder primäre Wundver-sorgung und/oder Epilation</t>
  </si>
  <si>
    <t>iFOBT</t>
  </si>
  <si>
    <t>00030 LUTS (Lower Urinary Tract Symptoms)</t>
  </si>
  <si>
    <t>00031: Nachsorgekontrolle bei positivem Befund (LUTS)</t>
  </si>
  <si>
    <t>0034: pAVK</t>
  </si>
  <si>
    <t>00035: Nachsorgekontrolle bei positivem Befund (pAVK)</t>
  </si>
  <si>
    <t>Ø Behandlungsquartale / Ø P2 (gewichtetes Mittel)</t>
  </si>
  <si>
    <t>Berechnung Palliativpauschale</t>
  </si>
  <si>
    <t>Gestaffelte P2: Versicherte mit…</t>
  </si>
  <si>
    <t>Erfüllung Merkmale Innovationszuschlag</t>
  </si>
  <si>
    <t>P1: HZV-Versorgungsstrukturpauschale</t>
  </si>
  <si>
    <t>P1 HZV-Versorgungsstrukturpauschale</t>
  </si>
  <si>
    <t>Innovationszuschlag</t>
  </si>
  <si>
    <r>
      <t xml:space="preserve">Kalkulation </t>
    </r>
    <r>
      <rPr>
        <b/>
        <sz val="18"/>
        <color theme="0"/>
        <rFont val="Calibri"/>
        <family val="2"/>
      </rPr>
      <t xml:space="preserve">Ø </t>
    </r>
    <r>
      <rPr>
        <b/>
        <sz val="18"/>
        <color theme="0"/>
        <rFont val="Calibri"/>
        <family val="2"/>
        <scheme val="minor"/>
      </rPr>
      <t>Fallwert GWQ Bund pro Jahr</t>
    </r>
  </si>
  <si>
    <t xml:space="preserve">Z4 Innovationszuschlag auf P2 </t>
  </si>
  <si>
    <t>* Der errechnete HZV-Fallwert basiert auf der Eingabe Ihrer durchschnittlichen Daten und zeigt Ihnen den daraus resultierenden durchschnittlichen Fallwert pro Jahr an. Hinzu kommen weitere Leistungen, die weiter über die Kassenärztliche Vereinigung abgerechnet werden (z.B. DMP, Ärztlicher Bereitschaftsdienst). Die von Ihnen mit dieser Tabelle ermittelte Hochrechnung stellt keinen garantierten Honoraranspruch im Rahmen Ihrer zukünftigen Abrechnungen dar.</t>
  </si>
  <si>
    <t>Z5 Psychosomatik-Zuschlag auf P2</t>
  </si>
  <si>
    <t>Psychosomatik-Zuschlag</t>
  </si>
  <si>
    <t>Qualifikation zur persönlichen Erbringung der Leistung "Psychosomatik"</t>
  </si>
  <si>
    <t>32460: CRP-Schnelltest</t>
  </si>
  <si>
    <t xml:space="preserve">P4 </t>
  </si>
  <si>
    <r>
      <t>Chronikerpauschale (</t>
    </r>
    <r>
      <rPr>
        <b/>
        <sz val="11"/>
        <color theme="1"/>
        <rFont val="Calibri"/>
        <family val="2"/>
        <scheme val="minor"/>
      </rPr>
      <t>P3</t>
    </r>
    <r>
      <rPr>
        <sz val="11"/>
        <color theme="1"/>
        <rFont val="Calibri"/>
        <family val="2"/>
        <scheme val="minor"/>
      </rPr>
      <t>)</t>
    </r>
  </si>
  <si>
    <r>
      <t>Multimorbiditätspauschale (</t>
    </r>
    <r>
      <rPr>
        <b/>
        <sz val="11"/>
        <color theme="1"/>
        <rFont val="Calibri"/>
        <family val="2"/>
        <scheme val="minor"/>
      </rPr>
      <t>P4</t>
    </r>
    <r>
      <rPr>
        <sz val="11"/>
        <color theme="1"/>
        <rFont val="Calibri"/>
        <family val="2"/>
        <scheme val="minor"/>
      </rPr>
      <t>)</t>
    </r>
  </si>
  <si>
    <t>P3 und P4: Chroniker und Multimorbide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</si>
</sst>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44" formatCode="_-* #,##0.00\ &quot;€&quot;_-;\-* #,##0.00\ &quot;€&quot;_-;_-* &quot;-&quot;??\ &quot;€&quot;_-;_-@_-"/>
    <numFmt numFmtId="43" formatCode="_-* #,##0.00_-;\-* #,##0.00_-;_-* &quot;-&quot;??_-;_-@_-"/>
    <numFmt numFmtId="164" formatCode="_-* #,##0_-;\-* #,##0_-;_-* &quot;-&quot;??_-;_-@_-"/>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color theme="0"/>
      <name val="Calibri"/>
      <family val="2"/>
      <scheme val="minor"/>
    </font>
    <font>
      <b/>
      <sz val="18"/>
      <color theme="0"/>
      <name val="Calibri"/>
      <family val="2"/>
      <scheme val="minor"/>
    </font>
    <font>
      <b/>
      <sz val="18"/>
      <color theme="0"/>
      <name val="Calibri"/>
      <family val="2"/>
    </font>
    <font>
      <sz val="9"/>
      <color indexed="81"/>
      <name val="Segoe UI"/>
      <family val="2"/>
    </font>
    <font>
      <b/>
      <sz val="9"/>
      <color indexed="81"/>
      <name val="Segoe UI"/>
      <family val="2"/>
    </font>
    <font>
      <sz val="10"/>
      <name val="Verdana"/>
      <family val="2"/>
    </font>
    <font>
      <sz val="9"/>
      <color indexed="81"/>
      <name val="Tahoma"/>
      <family val="2"/>
    </font>
    <font>
      <b/>
      <u/>
      <sz val="9"/>
      <color indexed="81"/>
      <name val="Tahoma"/>
      <family val="2"/>
    </font>
    <font>
      <b/>
      <sz val="9"/>
      <color indexed="81"/>
      <name val="Tahoma"/>
      <family val="2"/>
    </font>
    <font>
      <sz val="9"/>
      <color indexed="81"/>
      <name val="Segoe UI"/>
      <charset val="1"/>
    </font>
  </fonts>
  <fills count="6">
    <fill>
      <patternFill patternType="none"/>
    </fill>
    <fill>
      <patternFill patternType="gray125"/>
    </fill>
    <fill>
      <patternFill patternType="solid">
        <fgColor theme="4" tint="0.79998168889431442"/>
        <bgColor indexed="64"/>
      </patternFill>
    </fill>
    <fill>
      <patternFill patternType="solid">
        <fgColor rgb="FF17234E"/>
        <bgColor indexed="64"/>
      </patternFill>
    </fill>
    <fill>
      <patternFill patternType="solid">
        <fgColor theme="9" tint="0.59999389629810485"/>
        <bgColor indexed="64"/>
      </patternFill>
    </fill>
    <fill>
      <patternFill patternType="solid">
        <fgColor theme="0"/>
        <bgColor indexed="64"/>
      </patternFill>
    </fill>
  </fills>
  <borders count="53">
    <border>
      <left/>
      <right/>
      <top/>
      <bottom/>
      <diagonal/>
    </border>
    <border>
      <left style="thin">
        <color rgb="FF17234E"/>
      </left>
      <right/>
      <top style="thin">
        <color rgb="FF17234E"/>
      </top>
      <bottom/>
      <diagonal/>
    </border>
    <border>
      <left/>
      <right style="thin">
        <color rgb="FF17234E"/>
      </right>
      <top style="thin">
        <color rgb="FF17234E"/>
      </top>
      <bottom/>
      <diagonal/>
    </border>
    <border>
      <left style="thin">
        <color rgb="FF17234E"/>
      </left>
      <right/>
      <top/>
      <bottom/>
      <diagonal/>
    </border>
    <border>
      <left/>
      <right style="thin">
        <color rgb="FF17234E"/>
      </right>
      <top/>
      <bottom/>
      <diagonal/>
    </border>
    <border>
      <left style="thin">
        <color rgb="FF17234E"/>
      </left>
      <right/>
      <top/>
      <bottom style="thin">
        <color rgb="FF17234E"/>
      </bottom>
      <diagonal/>
    </border>
    <border>
      <left/>
      <right/>
      <top/>
      <bottom style="thin">
        <color rgb="FF17234E"/>
      </bottom>
      <diagonal/>
    </border>
    <border>
      <left style="hair">
        <color rgb="FF17234E"/>
      </left>
      <right style="thin">
        <color rgb="FF17234E"/>
      </right>
      <top style="thin">
        <color rgb="FF17234E"/>
      </top>
      <bottom/>
      <diagonal/>
    </border>
    <border>
      <left style="hair">
        <color rgb="FF17234E"/>
      </left>
      <right style="thin">
        <color rgb="FF17234E"/>
      </right>
      <top/>
      <bottom/>
      <diagonal/>
    </border>
    <border>
      <left style="hair">
        <color rgb="FF17234E"/>
      </left>
      <right style="thin">
        <color rgb="FF17234E"/>
      </right>
      <top/>
      <bottom style="thin">
        <color rgb="FF17234E"/>
      </bottom>
      <diagonal/>
    </border>
    <border>
      <left style="hair">
        <color auto="1"/>
      </left>
      <right style="thin">
        <color auto="1"/>
      </right>
      <top style="thin">
        <color auto="1"/>
      </top>
      <bottom style="thin">
        <color auto="1"/>
      </bottom>
      <diagonal/>
    </border>
    <border>
      <left style="hair">
        <color rgb="FF17234E"/>
      </left>
      <right/>
      <top/>
      <bottom/>
      <diagonal/>
    </border>
    <border>
      <left style="hair">
        <color rgb="FF17234E"/>
      </left>
      <right/>
      <top/>
      <bottom style="thin">
        <color rgb="FF17234E"/>
      </bottom>
      <diagonal/>
    </border>
    <border>
      <left style="hair">
        <color rgb="FF17234E"/>
      </left>
      <right style="hair">
        <color rgb="FF17234E"/>
      </right>
      <top style="thin">
        <color rgb="FF17234E"/>
      </top>
      <bottom/>
      <diagonal/>
    </border>
    <border>
      <left style="hair">
        <color rgb="FF17234E"/>
      </left>
      <right style="hair">
        <color rgb="FF17234E"/>
      </right>
      <top/>
      <bottom/>
      <diagonal/>
    </border>
    <border>
      <left/>
      <right style="hair">
        <color auto="1"/>
      </right>
      <top/>
      <bottom/>
      <diagonal/>
    </border>
    <border>
      <left/>
      <right style="hair">
        <color auto="1"/>
      </right>
      <top/>
      <bottom style="hair">
        <color auto="1"/>
      </bottom>
      <diagonal/>
    </border>
    <border>
      <left/>
      <right style="hair">
        <color auto="1"/>
      </right>
      <top style="hair">
        <color auto="1"/>
      </top>
      <bottom style="thin">
        <color auto="1"/>
      </bottom>
      <diagonal/>
    </border>
    <border>
      <left/>
      <right style="hair">
        <color rgb="FF17234E"/>
      </right>
      <top/>
      <bottom/>
      <diagonal/>
    </border>
    <border>
      <left style="hair">
        <color rgb="FF17234E"/>
      </left>
      <right style="hair">
        <color rgb="FF17234E"/>
      </right>
      <top/>
      <bottom style="thin">
        <color rgb="FF17234E"/>
      </bottom>
      <diagonal/>
    </border>
    <border>
      <left/>
      <right style="hair">
        <color rgb="FF17234E"/>
      </right>
      <top/>
      <bottom style="thin">
        <color rgb="FF17234E"/>
      </bottom>
      <diagonal/>
    </border>
    <border>
      <left style="thin">
        <color auto="1"/>
      </left>
      <right/>
      <top/>
      <bottom/>
      <diagonal/>
    </border>
    <border>
      <left style="thin">
        <color auto="1"/>
      </left>
      <right/>
      <top/>
      <bottom style="hair">
        <color auto="1"/>
      </bottom>
      <diagonal/>
    </border>
    <border>
      <left style="thin">
        <color auto="1"/>
      </left>
      <right/>
      <top style="hair">
        <color auto="1"/>
      </top>
      <bottom style="thin">
        <color auto="1"/>
      </bottom>
      <diagonal/>
    </border>
    <border>
      <left style="hair">
        <color auto="1"/>
      </left>
      <right style="hair">
        <color auto="1"/>
      </right>
      <top/>
      <bottom style="hair">
        <color auto="1"/>
      </bottom>
      <diagonal/>
    </border>
    <border>
      <left/>
      <right style="thin">
        <color auto="1"/>
      </right>
      <top style="thin">
        <color rgb="FF17234E"/>
      </top>
      <bottom/>
      <diagonal/>
    </border>
    <border>
      <left/>
      <right style="thin">
        <color auto="1"/>
      </right>
      <top/>
      <bottom/>
      <diagonal/>
    </border>
    <border>
      <left/>
      <right style="thin">
        <color auto="1"/>
      </right>
      <top/>
      <bottom style="hair">
        <color auto="1"/>
      </bottom>
      <diagonal/>
    </border>
    <border>
      <left style="hair">
        <color auto="1"/>
      </left>
      <right style="hair">
        <color auto="1"/>
      </right>
      <top style="thin">
        <color rgb="FF17234E"/>
      </top>
      <bottom/>
      <diagonal/>
    </border>
    <border>
      <left style="hair">
        <color auto="1"/>
      </left>
      <right style="hair">
        <color auto="1"/>
      </right>
      <top/>
      <bottom/>
      <diagonal/>
    </border>
    <border>
      <left style="hair">
        <color auto="1"/>
      </left>
      <right style="hair">
        <color auto="1"/>
      </right>
      <top style="hair">
        <color auto="1"/>
      </top>
      <bottom style="thin">
        <color auto="1"/>
      </bottom>
      <diagonal/>
    </border>
    <border>
      <left/>
      <right style="thin">
        <color auto="1"/>
      </right>
      <top/>
      <bottom style="thin">
        <color auto="1"/>
      </bottom>
      <diagonal/>
    </border>
    <border>
      <left/>
      <right style="thin">
        <color rgb="FF17234E"/>
      </right>
      <top/>
      <bottom style="thin">
        <color rgb="FF17234E"/>
      </bottom>
      <diagonal/>
    </border>
    <border>
      <left style="thin">
        <color rgb="FF17234E"/>
      </left>
      <right/>
      <top/>
      <bottom style="hair">
        <color rgb="FF17234E"/>
      </bottom>
      <diagonal/>
    </border>
    <border>
      <left/>
      <right/>
      <top/>
      <bottom style="hair">
        <color rgb="FF17234E"/>
      </bottom>
      <diagonal/>
    </border>
    <border>
      <left style="thin">
        <color rgb="FF17234E"/>
      </left>
      <right style="thin">
        <color rgb="FF17234E"/>
      </right>
      <top style="thin">
        <color rgb="FF17234E"/>
      </top>
      <bottom style="thin">
        <color rgb="FF17234E"/>
      </bottom>
      <diagonal/>
    </border>
    <border>
      <left/>
      <right/>
      <top style="hair">
        <color rgb="FF17234E"/>
      </top>
      <bottom style="thin">
        <color rgb="FF17234E"/>
      </bottom>
      <diagonal/>
    </border>
    <border>
      <left/>
      <right style="thin">
        <color rgb="FF17234E"/>
      </right>
      <top/>
      <bottom style="hair">
        <color rgb="FF17234E"/>
      </bottom>
      <diagonal/>
    </border>
    <border>
      <left/>
      <right style="thin">
        <color rgb="FF17234E"/>
      </right>
      <top style="thin">
        <color rgb="FF17234E"/>
      </top>
      <bottom style="thin">
        <color rgb="FF17234E"/>
      </bottom>
      <diagonal/>
    </border>
    <border>
      <left/>
      <right style="hair">
        <color rgb="FF17234E"/>
      </right>
      <top style="thin">
        <color rgb="FF17234E"/>
      </top>
      <bottom/>
      <diagonal/>
    </border>
    <border>
      <left style="thin">
        <color rgb="FF17234E"/>
      </left>
      <right/>
      <top style="thin">
        <color rgb="FF17234E"/>
      </top>
      <bottom style="thin">
        <color rgb="FF17234E"/>
      </bottom>
      <diagonal/>
    </border>
    <border>
      <left style="thin">
        <color rgb="FF17234E"/>
      </left>
      <right/>
      <top style="hair">
        <color rgb="FF17234E"/>
      </top>
      <bottom style="thin">
        <color rgb="FF17234E"/>
      </bottom>
      <diagonal/>
    </border>
    <border>
      <left/>
      <right style="hair">
        <color rgb="FF17234E"/>
      </right>
      <top style="thin">
        <color rgb="FF17234E"/>
      </top>
      <bottom style="thin">
        <color rgb="FF17234E"/>
      </bottom>
      <diagonal/>
    </border>
    <border>
      <left style="thin">
        <color auto="1"/>
      </left>
      <right/>
      <top/>
      <bottom style="thin">
        <color indexed="64"/>
      </bottom>
      <diagonal/>
    </border>
    <border>
      <left/>
      <right style="hair">
        <color indexed="64"/>
      </right>
      <top/>
      <bottom style="thin">
        <color indexed="64"/>
      </bottom>
      <diagonal/>
    </border>
    <border>
      <left style="thin">
        <color rgb="FF17234E"/>
      </left>
      <right/>
      <top/>
      <bottom style="hair">
        <color indexed="64"/>
      </bottom>
      <diagonal/>
    </border>
    <border>
      <left/>
      <right style="hair">
        <color rgb="FF17234E"/>
      </right>
      <top/>
      <bottom style="hair">
        <color indexed="64"/>
      </bottom>
      <diagonal/>
    </border>
    <border>
      <left style="hair">
        <color rgb="FF17234E"/>
      </left>
      <right style="thin">
        <color rgb="FF17234E"/>
      </right>
      <top/>
      <bottom style="hair">
        <color indexed="64"/>
      </bottom>
      <diagonal/>
    </border>
    <border>
      <left style="hair">
        <color indexed="64"/>
      </left>
      <right/>
      <top/>
      <bottom/>
      <diagonal/>
    </border>
    <border>
      <left style="hair">
        <color auto="1"/>
      </left>
      <right style="thin">
        <color indexed="64"/>
      </right>
      <top/>
      <bottom/>
      <diagonal/>
    </border>
    <border>
      <left style="thin">
        <color rgb="FF17234E"/>
      </left>
      <right/>
      <top style="thin">
        <color rgb="FF17234E"/>
      </top>
      <bottom style="thin">
        <color indexed="64"/>
      </bottom>
      <diagonal/>
    </border>
    <border>
      <left/>
      <right/>
      <top style="thin">
        <color rgb="FF17234E"/>
      </top>
      <bottom style="thin">
        <color indexed="64"/>
      </bottom>
      <diagonal/>
    </border>
    <border>
      <left/>
      <right style="thin">
        <color rgb="FF17234E"/>
      </right>
      <top style="thin">
        <color rgb="FF17234E"/>
      </top>
      <bottom style="thin">
        <color indexed="64"/>
      </bottom>
      <diagonal/>
    </border>
  </borders>
  <cellStyleXfs count="5">
    <xf numFmtId="0" fontId="0" fillId="0" borderId="0"/>
    <xf numFmtId="44" fontId="1" fillId="0" borderId="0" applyFont="0" applyFill="0" applyBorder="0" applyAlignment="0" applyProtection="0"/>
    <xf numFmtId="44" fontId="1" fillId="0" borderId="0" applyFont="0" applyFill="0" applyBorder="0" applyAlignment="0" applyProtection="0"/>
    <xf numFmtId="0" fontId="9" fillId="0" borderId="0"/>
    <xf numFmtId="43" fontId="1" fillId="0" borderId="0" applyFont="0" applyFill="0" applyBorder="0" applyAlignment="0" applyProtection="0"/>
  </cellStyleXfs>
  <cellXfs count="113">
    <xf numFmtId="0" fontId="0" fillId="0" borderId="0" xfId="0"/>
    <xf numFmtId="0" fontId="0" fillId="0" borderId="0" xfId="0" applyAlignment="1">
      <alignment horizontal="center"/>
    </xf>
    <xf numFmtId="0" fontId="0" fillId="0" borderId="0" xfId="0" applyBorder="1"/>
    <xf numFmtId="0" fontId="0" fillId="0" borderId="0" xfId="0" applyBorder="1" applyAlignment="1">
      <alignment horizontal="center"/>
    </xf>
    <xf numFmtId="0" fontId="4" fillId="3" borderId="6" xfId="0" applyFont="1" applyFill="1" applyBorder="1" applyAlignment="1">
      <alignment horizontal="center"/>
    </xf>
    <xf numFmtId="0" fontId="0" fillId="0" borderId="0" xfId="0" applyBorder="1" applyAlignment="1">
      <alignment horizontal="left"/>
    </xf>
    <xf numFmtId="0" fontId="0" fillId="2" borderId="10" xfId="0" applyFill="1" applyBorder="1"/>
    <xf numFmtId="0" fontId="0" fillId="0" borderId="0" xfId="0" applyFont="1" applyFill="1" applyBorder="1"/>
    <xf numFmtId="44" fontId="0" fillId="0" borderId="7" xfId="1" applyFont="1" applyFill="1" applyBorder="1"/>
    <xf numFmtId="44" fontId="0" fillId="0" borderId="8" xfId="1" applyFont="1" applyFill="1" applyBorder="1"/>
    <xf numFmtId="44" fontId="0" fillId="0" borderId="15" xfId="1" applyFont="1" applyBorder="1" applyAlignment="1"/>
    <xf numFmtId="0" fontId="4" fillId="3" borderId="6" xfId="0" applyFont="1" applyFill="1" applyBorder="1" applyAlignment="1">
      <alignment horizontal="center"/>
    </xf>
    <xf numFmtId="44" fontId="0" fillId="0" borderId="21" xfId="1" applyFont="1" applyBorder="1" applyAlignment="1"/>
    <xf numFmtId="44" fontId="0" fillId="0" borderId="32" xfId="1" applyFont="1" applyBorder="1"/>
    <xf numFmtId="44" fontId="0" fillId="0" borderId="0" xfId="0" applyNumberFormat="1" applyBorder="1"/>
    <xf numFmtId="0" fontId="0" fillId="0" borderId="0" xfId="0" applyFill="1" applyBorder="1"/>
    <xf numFmtId="44" fontId="0" fillId="0" borderId="0" xfId="1" applyFont="1" applyFill="1" applyBorder="1" applyAlignment="1">
      <alignment horizontal="left"/>
    </xf>
    <xf numFmtId="44" fontId="0" fillId="0" borderId="0" xfId="1" applyFont="1" applyFill="1" applyBorder="1" applyAlignment="1">
      <alignment horizontal="center"/>
    </xf>
    <xf numFmtId="44" fontId="3" fillId="0" borderId="33" xfId="1" applyFont="1" applyBorder="1" applyAlignment="1">
      <alignment horizontal="left"/>
    </xf>
    <xf numFmtId="44" fontId="3" fillId="0" borderId="34" xfId="1" applyFont="1" applyBorder="1" applyAlignment="1">
      <alignment horizontal="left"/>
    </xf>
    <xf numFmtId="0" fontId="0" fillId="0" borderId="6" xfId="0" applyFill="1" applyBorder="1" applyAlignment="1">
      <alignment horizontal="center"/>
    </xf>
    <xf numFmtId="0" fontId="3" fillId="0" borderId="34" xfId="0" applyFont="1" applyFill="1" applyBorder="1" applyAlignment="1">
      <alignment horizontal="center"/>
    </xf>
    <xf numFmtId="0" fontId="3" fillId="0" borderId="34" xfId="0" applyFont="1" applyBorder="1"/>
    <xf numFmtId="44" fontId="0" fillId="0" borderId="37" xfId="1" applyFont="1" applyBorder="1"/>
    <xf numFmtId="2" fontId="0" fillId="0" borderId="6" xfId="0" applyNumberFormat="1" applyBorder="1"/>
    <xf numFmtId="44" fontId="0" fillId="0" borderId="0" xfId="1" applyFont="1" applyBorder="1" applyAlignment="1">
      <alignment horizontal="left"/>
    </xf>
    <xf numFmtId="0" fontId="4" fillId="3" borderId="6" xfId="0" applyFont="1" applyFill="1" applyBorder="1" applyAlignment="1">
      <alignment horizontal="center"/>
    </xf>
    <xf numFmtId="0" fontId="4" fillId="3" borderId="0" xfId="0" applyFont="1" applyFill="1" applyBorder="1" applyAlignment="1">
      <alignment horizontal="center"/>
    </xf>
    <xf numFmtId="44" fontId="0" fillId="0" borderId="3" xfId="1" applyFont="1" applyBorder="1" applyAlignment="1">
      <alignment horizontal="left"/>
    </xf>
    <xf numFmtId="44" fontId="0" fillId="0" borderId="18" xfId="1" applyFont="1" applyBorder="1" applyAlignment="1">
      <alignment horizontal="left"/>
    </xf>
    <xf numFmtId="44" fontId="0" fillId="0" borderId="3" xfId="1" applyFont="1" applyBorder="1" applyAlignment="1" applyProtection="1">
      <alignment horizontal="left"/>
    </xf>
    <xf numFmtId="44" fontId="0" fillId="0" borderId="18" xfId="1" applyFont="1" applyBorder="1" applyAlignment="1" applyProtection="1">
      <alignment horizontal="left"/>
    </xf>
    <xf numFmtId="44" fontId="0" fillId="5" borderId="3" xfId="1" applyFont="1" applyFill="1" applyBorder="1" applyAlignment="1" applyProtection="1">
      <alignment horizontal="left"/>
    </xf>
    <xf numFmtId="44" fontId="0" fillId="5" borderId="18" xfId="1" applyFont="1" applyFill="1" applyBorder="1" applyAlignment="1" applyProtection="1">
      <alignment horizontal="left"/>
    </xf>
    <xf numFmtId="0" fontId="0" fillId="2" borderId="7" xfId="0" applyFont="1" applyFill="1" applyBorder="1" applyAlignment="1" applyProtection="1">
      <alignment horizontal="center"/>
      <protection locked="0"/>
    </xf>
    <xf numFmtId="0" fontId="0" fillId="2" borderId="8" xfId="0" applyFont="1"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19" xfId="0" applyFill="1" applyBorder="1" applyAlignment="1" applyProtection="1">
      <alignment horizontal="center"/>
      <protection locked="0"/>
    </xf>
    <xf numFmtId="164" fontId="0" fillId="2" borderId="13" xfId="4" applyNumberFormat="1" applyFont="1" applyFill="1" applyBorder="1" applyAlignment="1" applyProtection="1">
      <alignment horizontal="center"/>
      <protection locked="0"/>
    </xf>
    <xf numFmtId="164" fontId="0" fillId="2" borderId="19" xfId="4" applyNumberFormat="1" applyFont="1"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44" fontId="0" fillId="0" borderId="28" xfId="1" applyFont="1" applyBorder="1" applyAlignment="1" applyProtection="1">
      <alignment horizontal="center"/>
    </xf>
    <xf numFmtId="44" fontId="0" fillId="0" borderId="25" xfId="1" applyFont="1" applyBorder="1" applyProtection="1"/>
    <xf numFmtId="44" fontId="0" fillId="0" borderId="29" xfId="1" applyFont="1" applyBorder="1" applyAlignment="1" applyProtection="1">
      <alignment horizontal="center"/>
    </xf>
    <xf numFmtId="44" fontId="0" fillId="0" borderId="26" xfId="1" applyFont="1" applyBorder="1" applyProtection="1"/>
    <xf numFmtId="44" fontId="0" fillId="0" borderId="24" xfId="1" applyFont="1" applyBorder="1" applyAlignment="1" applyProtection="1">
      <alignment horizontal="center"/>
    </xf>
    <xf numFmtId="44" fontId="0" fillId="0" borderId="27" xfId="1" applyFont="1" applyBorder="1" applyProtection="1"/>
    <xf numFmtId="44" fontId="3" fillId="4" borderId="30" xfId="1" applyFont="1" applyFill="1" applyBorder="1" applyProtection="1"/>
    <xf numFmtId="44" fontId="3" fillId="4" borderId="31" xfId="1" applyFont="1" applyFill="1" applyBorder="1" applyProtection="1"/>
    <xf numFmtId="44" fontId="0" fillId="0" borderId="2" xfId="1" applyFont="1" applyBorder="1" applyProtection="1"/>
    <xf numFmtId="44" fontId="0" fillId="0" borderId="4" xfId="1" applyFont="1" applyBorder="1" applyProtection="1"/>
    <xf numFmtId="44" fontId="0" fillId="0" borderId="8" xfId="1" applyFont="1" applyBorder="1" applyProtection="1"/>
    <xf numFmtId="44" fontId="0" fillId="0" borderId="9" xfId="1" applyFont="1" applyBorder="1" applyProtection="1"/>
    <xf numFmtId="44" fontId="0" fillId="0" borderId="35" xfId="1" applyFont="1" applyFill="1" applyBorder="1" applyAlignment="1" applyProtection="1">
      <alignment horizontal="center"/>
    </xf>
    <xf numFmtId="44" fontId="0" fillId="0" borderId="38" xfId="1" applyFont="1" applyFill="1" applyBorder="1" applyAlignment="1" applyProtection="1">
      <alignment horizontal="center"/>
    </xf>
    <xf numFmtId="44" fontId="0" fillId="0" borderId="8" xfId="1" applyFont="1" applyFill="1" applyBorder="1" applyAlignment="1" applyProtection="1">
      <alignment horizontal="center"/>
    </xf>
    <xf numFmtId="0" fontId="0" fillId="0" borderId="13" xfId="0" applyBorder="1" applyProtection="1"/>
    <xf numFmtId="0" fontId="0" fillId="0" borderId="14" xfId="0" applyBorder="1" applyProtection="1"/>
    <xf numFmtId="0" fontId="0" fillId="0" borderId="0" xfId="0" applyBorder="1" applyProtection="1"/>
    <xf numFmtId="0" fontId="0" fillId="0" borderId="19" xfId="0" applyBorder="1" applyProtection="1"/>
    <xf numFmtId="44" fontId="0" fillId="0" borderId="18" xfId="1" applyFont="1" applyBorder="1" applyAlignment="1">
      <alignment horizontal="left"/>
    </xf>
    <xf numFmtId="8" fontId="0" fillId="0" borderId="8" xfId="1" applyNumberFormat="1" applyFont="1" applyFill="1" applyBorder="1"/>
    <xf numFmtId="8" fontId="0" fillId="0" borderId="31" xfId="1" applyNumberFormat="1" applyFont="1" applyFill="1" applyBorder="1"/>
    <xf numFmtId="44" fontId="0" fillId="0" borderId="47" xfId="1" applyFont="1" applyFill="1" applyBorder="1" applyAlignment="1" applyProtection="1">
      <alignment horizontal="center"/>
    </xf>
    <xf numFmtId="44" fontId="0" fillId="0" borderId="49" xfId="1" applyFont="1" applyFill="1" applyBorder="1" applyAlignment="1" applyProtection="1">
      <alignment horizontal="center"/>
    </xf>
    <xf numFmtId="44" fontId="3" fillId="0" borderId="50" xfId="1" applyFont="1" applyBorder="1" applyAlignment="1">
      <alignment horizontal="left"/>
    </xf>
    <xf numFmtId="44" fontId="3" fillId="0" borderId="51" xfId="1" applyFont="1" applyBorder="1" applyAlignment="1">
      <alignment horizontal="left"/>
    </xf>
    <xf numFmtId="164" fontId="3" fillId="0" borderId="51" xfId="0" applyNumberFormat="1" applyFont="1" applyFill="1" applyBorder="1" applyAlignment="1">
      <alignment horizontal="center"/>
    </xf>
    <xf numFmtId="44" fontId="0" fillId="0" borderId="52" xfId="1" applyFont="1" applyBorder="1"/>
    <xf numFmtId="0" fontId="0" fillId="0" borderId="0" xfId="0" applyBorder="1" applyAlignment="1">
      <alignment horizontal="center" vertical="center" wrapText="1"/>
    </xf>
    <xf numFmtId="44" fontId="0" fillId="0" borderId="3" xfId="1" applyFont="1" applyBorder="1" applyAlignment="1">
      <alignment horizontal="left"/>
    </xf>
    <xf numFmtId="44" fontId="0" fillId="0" borderId="18" xfId="1" applyFont="1" applyBorder="1" applyAlignment="1">
      <alignment horizontal="left"/>
    </xf>
    <xf numFmtId="44" fontId="3" fillId="4" borderId="23" xfId="1" applyFont="1" applyFill="1" applyBorder="1" applyAlignment="1">
      <alignment horizontal="left"/>
    </xf>
    <xf numFmtId="44" fontId="3" fillId="4" borderId="17" xfId="1" applyFont="1" applyFill="1" applyBorder="1" applyAlignment="1">
      <alignment horizontal="left"/>
    </xf>
    <xf numFmtId="44" fontId="0" fillId="0" borderId="21" xfId="1" applyFont="1" applyBorder="1" applyAlignment="1">
      <alignment horizontal="left"/>
    </xf>
    <xf numFmtId="44" fontId="0" fillId="0" borderId="15" xfId="1" applyFont="1" applyBorder="1" applyAlignment="1">
      <alignment horizontal="left"/>
    </xf>
    <xf numFmtId="44" fontId="0" fillId="0" borderId="22" xfId="1" applyFont="1" applyBorder="1" applyAlignment="1">
      <alignment horizontal="left"/>
    </xf>
    <xf numFmtId="44" fontId="0" fillId="0" borderId="16" xfId="1" applyFont="1" applyBorder="1" applyAlignment="1">
      <alignment horizontal="left"/>
    </xf>
    <xf numFmtId="0" fontId="2" fillId="3" borderId="0" xfId="0" applyFont="1" applyFill="1" applyBorder="1" applyAlignment="1">
      <alignment horizontal="center"/>
    </xf>
    <xf numFmtId="44" fontId="0" fillId="0" borderId="3" xfId="1" applyFont="1" applyBorder="1" applyAlignment="1" applyProtection="1">
      <alignment horizontal="left"/>
    </xf>
    <xf numFmtId="44" fontId="0" fillId="0" borderId="18" xfId="1" applyFont="1" applyBorder="1" applyAlignment="1" applyProtection="1">
      <alignment horizontal="left"/>
    </xf>
    <xf numFmtId="0" fontId="4" fillId="3" borderId="6" xfId="0" applyFont="1" applyFill="1" applyBorder="1" applyAlignment="1">
      <alignment horizontal="center"/>
    </xf>
    <xf numFmtId="44" fontId="0" fillId="5" borderId="40" xfId="1" applyFont="1" applyFill="1" applyBorder="1" applyAlignment="1">
      <alignment horizontal="left"/>
    </xf>
    <xf numFmtId="44" fontId="0" fillId="5" borderId="38" xfId="1" applyFont="1" applyFill="1" applyBorder="1" applyAlignment="1">
      <alignment horizontal="left"/>
    </xf>
    <xf numFmtId="44" fontId="0" fillId="0" borderId="1" xfId="1" applyFont="1" applyBorder="1" applyAlignment="1">
      <alignment horizontal="left"/>
    </xf>
    <xf numFmtId="44" fontId="0" fillId="0" borderId="39" xfId="1" applyFont="1" applyBorder="1" applyAlignment="1">
      <alignment horizontal="left"/>
    </xf>
    <xf numFmtId="0" fontId="4" fillId="3" borderId="0" xfId="0" applyFont="1" applyFill="1" applyBorder="1" applyAlignment="1">
      <alignment horizontal="center"/>
    </xf>
    <xf numFmtId="44" fontId="0" fillId="0" borderId="5" xfId="1" applyFont="1" applyBorder="1" applyAlignment="1">
      <alignment horizontal="left"/>
    </xf>
    <xf numFmtId="44" fontId="0" fillId="0" borderId="20" xfId="1" applyFont="1" applyBorder="1" applyAlignment="1">
      <alignment horizontal="left"/>
    </xf>
    <xf numFmtId="0" fontId="0" fillId="0" borderId="41" xfId="0" applyBorder="1" applyAlignment="1">
      <alignment horizontal="left"/>
    </xf>
    <xf numFmtId="0" fontId="0" fillId="0" borderId="36" xfId="0" applyBorder="1" applyAlignment="1">
      <alignment horizontal="left"/>
    </xf>
    <xf numFmtId="0" fontId="0" fillId="3" borderId="0" xfId="0" applyFill="1" applyBorder="1" applyAlignment="1">
      <alignment horizontal="center"/>
    </xf>
    <xf numFmtId="0" fontId="5" fillId="3" borderId="0" xfId="0" applyFont="1" applyFill="1" applyBorder="1" applyAlignment="1">
      <alignment horizontal="center" vertical="center"/>
    </xf>
    <xf numFmtId="44" fontId="0" fillId="0" borderId="45" xfId="1" applyFont="1" applyFill="1" applyBorder="1" applyAlignment="1"/>
    <xf numFmtId="44" fontId="0" fillId="0" borderId="46" xfId="1" applyFont="1" applyFill="1" applyBorder="1" applyAlignment="1"/>
    <xf numFmtId="44" fontId="0" fillId="0" borderId="43" xfId="1" applyFont="1" applyBorder="1" applyAlignment="1">
      <alignment horizontal="left"/>
    </xf>
    <xf numFmtId="44" fontId="0" fillId="0" borderId="44" xfId="1" applyFont="1" applyBorder="1" applyAlignment="1">
      <alignment horizontal="left"/>
    </xf>
    <xf numFmtId="44" fontId="0" fillId="0" borderId="1" xfId="1" applyFont="1" applyBorder="1" applyAlignment="1"/>
    <xf numFmtId="44" fontId="0" fillId="0" borderId="39" xfId="1" applyFont="1" applyBorder="1" applyAlignment="1"/>
    <xf numFmtId="44" fontId="0" fillId="0" borderId="1" xfId="1" applyFont="1" applyBorder="1" applyAlignment="1" applyProtection="1">
      <alignment horizontal="left"/>
    </xf>
    <xf numFmtId="44" fontId="0" fillId="0" borderId="39" xfId="1" applyFont="1" applyBorder="1" applyAlignment="1" applyProtection="1">
      <alignment horizontal="left"/>
    </xf>
    <xf numFmtId="44" fontId="0" fillId="0" borderId="5" xfId="1" applyFont="1" applyBorder="1" applyAlignment="1" applyProtection="1">
      <alignment horizontal="left"/>
    </xf>
    <xf numFmtId="44" fontId="0" fillId="0" borderId="20" xfId="1" applyFont="1" applyBorder="1" applyAlignment="1" applyProtection="1">
      <alignment horizontal="left"/>
    </xf>
    <xf numFmtId="44" fontId="0" fillId="0" borderId="3" xfId="1" applyFont="1" applyBorder="1" applyAlignment="1">
      <alignment horizontal="left" wrapText="1"/>
    </xf>
    <xf numFmtId="44" fontId="0" fillId="0" borderId="18" xfId="1" applyFont="1" applyBorder="1" applyAlignment="1">
      <alignment horizontal="left" wrapText="1"/>
    </xf>
    <xf numFmtId="44" fontId="0" fillId="0" borderId="48" xfId="1" applyFont="1" applyFill="1" applyBorder="1" applyAlignment="1"/>
    <xf numFmtId="44" fontId="0" fillId="0" borderId="15" xfId="1" applyFont="1" applyFill="1" applyBorder="1" applyAlignment="1"/>
    <xf numFmtId="44" fontId="0" fillId="0" borderId="40" xfId="1" applyFont="1" applyBorder="1" applyAlignment="1">
      <alignment horizontal="left"/>
    </xf>
    <xf numFmtId="44" fontId="0" fillId="0" borderId="42" xfId="1" applyFont="1" applyBorder="1" applyAlignment="1">
      <alignment horizontal="left"/>
    </xf>
    <xf numFmtId="44" fontId="0" fillId="0" borderId="3" xfId="1" applyFont="1" applyFill="1" applyBorder="1" applyAlignment="1">
      <alignment horizontal="left"/>
    </xf>
  </cellXfs>
  <cellStyles count="5">
    <cellStyle name="Komma" xfId="4" builtinId="3"/>
    <cellStyle name="Standard" xfId="0" builtinId="0"/>
    <cellStyle name="Standard 2" xfId="3" xr:uid="{00000000-0005-0000-0000-000002000000}"/>
    <cellStyle name="Währung" xfId="1" builtinId="4"/>
    <cellStyle name="Währung 2" xfId="2" xr:uid="{00000000-0005-0000-0000-000004000000}"/>
  </cellStyles>
  <dxfs count="0"/>
  <tableStyles count="0" defaultTableStyle="TableStyleMedium2" defaultPivotStyle="PivotStyleLight16"/>
  <colors>
    <mruColors>
      <color rgb="FF17234E"/>
      <color rgb="FF005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55469</xdr:colOff>
      <xdr:row>0</xdr:row>
      <xdr:rowOff>30256</xdr:rowOff>
    </xdr:from>
    <xdr:to>
      <xdr:col>2</xdr:col>
      <xdr:colOff>592045</xdr:colOff>
      <xdr:row>2</xdr:row>
      <xdr:rowOff>173736</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5469" y="30256"/>
          <a:ext cx="523876" cy="5067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76"/>
  <sheetViews>
    <sheetView showGridLines="0" tabSelected="1" zoomScale="80" zoomScaleNormal="80" workbookViewId="0">
      <pane ySplit="3" topLeftCell="A4" activePane="bottomLeft" state="frozen"/>
      <selection pane="bottomLeft" activeCell="E66" sqref="E66"/>
    </sheetView>
  </sheetViews>
  <sheetFormatPr baseColWidth="10" defaultColWidth="11.453125" defaultRowHeight="14.5" outlineLevelRow="1" x14ac:dyDescent="0.35"/>
  <cols>
    <col min="1" max="1" width="2.7265625" style="2" customWidth="1"/>
    <col min="2" max="2" width="4.26953125" style="2" hidden="1" customWidth="1"/>
    <col min="3" max="3" width="12.453125" style="3" bestFit="1" customWidth="1"/>
    <col min="4" max="4" width="70.26953125" style="2" customWidth="1"/>
    <col min="5" max="5" width="12" style="2" bestFit="1" customWidth="1"/>
    <col min="6" max="6" width="18.54296875" style="2" bestFit="1" customWidth="1"/>
    <col min="7" max="7" width="13.54296875" style="2" bestFit="1" customWidth="1"/>
    <col min="8" max="8" width="11.54296875" style="2" bestFit="1" customWidth="1"/>
    <col min="9" max="16384" width="11.453125" style="2"/>
  </cols>
  <sheetData>
    <row r="1" spans="3:8" ht="15" customHeight="1" x14ac:dyDescent="0.35">
      <c r="C1" s="94"/>
      <c r="D1" s="95" t="s">
        <v>63</v>
      </c>
      <c r="E1" s="95"/>
    </row>
    <row r="2" spans="3:8" ht="15" customHeight="1" x14ac:dyDescent="0.35">
      <c r="C2" s="94"/>
      <c r="D2" s="95"/>
      <c r="E2" s="95"/>
      <c r="G2" s="6"/>
      <c r="H2" s="3" t="s">
        <v>7</v>
      </c>
    </row>
    <row r="3" spans="3:8" ht="15" customHeight="1" x14ac:dyDescent="0.35">
      <c r="C3" s="94"/>
      <c r="D3" s="95"/>
      <c r="E3" s="95"/>
    </row>
    <row r="5" spans="3:8" ht="15.5" x14ac:dyDescent="0.35">
      <c r="C5" s="84" t="s">
        <v>3</v>
      </c>
      <c r="D5" s="84"/>
      <c r="E5" s="27" t="s">
        <v>34</v>
      </c>
    </row>
    <row r="6" spans="3:8" x14ac:dyDescent="0.35">
      <c r="C6" s="102" t="s">
        <v>6</v>
      </c>
      <c r="D6" s="103"/>
      <c r="E6" s="34"/>
    </row>
    <row r="7" spans="3:8" x14ac:dyDescent="0.35">
      <c r="C7" s="82" t="s">
        <v>45</v>
      </c>
      <c r="D7" s="83"/>
      <c r="E7" s="35"/>
    </row>
    <row r="8" spans="3:8" x14ac:dyDescent="0.35">
      <c r="C8" s="30" t="s">
        <v>68</v>
      </c>
      <c r="D8" s="31"/>
      <c r="E8" s="35"/>
    </row>
    <row r="9" spans="3:8" x14ac:dyDescent="0.35">
      <c r="C9" s="32" t="s">
        <v>59</v>
      </c>
      <c r="D9" s="33"/>
      <c r="E9" s="35"/>
    </row>
    <row r="10" spans="3:8" x14ac:dyDescent="0.35">
      <c r="C10" s="104" t="s">
        <v>20</v>
      </c>
      <c r="D10" s="105"/>
      <c r="E10" s="36"/>
    </row>
    <row r="11" spans="3:8" x14ac:dyDescent="0.35">
      <c r="C11" s="25"/>
      <c r="D11" s="25"/>
    </row>
    <row r="12" spans="3:8" ht="15.75" customHeight="1" outlineLevel="1" x14ac:dyDescent="0.35">
      <c r="C12" s="84" t="s">
        <v>8</v>
      </c>
      <c r="D12" s="84"/>
      <c r="E12" s="26" t="s">
        <v>33</v>
      </c>
    </row>
    <row r="13" spans="3:8" ht="15" customHeight="1" outlineLevel="1" x14ac:dyDescent="0.35">
      <c r="C13" s="87" t="s">
        <v>25</v>
      </c>
      <c r="D13" s="88"/>
      <c r="E13" s="8">
        <f>66</f>
        <v>66</v>
      </c>
    </row>
    <row r="14" spans="3:8" ht="15" customHeight="1" outlineLevel="1" x14ac:dyDescent="0.35">
      <c r="C14" s="73" t="s">
        <v>26</v>
      </c>
      <c r="D14" s="74"/>
      <c r="E14" s="9">
        <v>42</v>
      </c>
    </row>
    <row r="15" spans="3:8" ht="15" customHeight="1" outlineLevel="1" x14ac:dyDescent="0.35">
      <c r="C15" s="73" t="s">
        <v>27</v>
      </c>
      <c r="D15" s="74"/>
      <c r="E15" s="9">
        <v>20</v>
      </c>
    </row>
    <row r="16" spans="3:8" ht="15" customHeight="1" outlineLevel="1" x14ac:dyDescent="0.35">
      <c r="C16" s="112" t="s">
        <v>70</v>
      </c>
      <c r="D16" s="63"/>
      <c r="E16" s="9">
        <v>10</v>
      </c>
    </row>
    <row r="17" spans="2:7" ht="15" customHeight="1" outlineLevel="1" x14ac:dyDescent="0.35">
      <c r="C17" s="73" t="s">
        <v>44</v>
      </c>
      <c r="D17" s="74"/>
      <c r="E17" s="9">
        <v>100</v>
      </c>
    </row>
    <row r="18" spans="2:7" ht="15" customHeight="1" outlineLevel="1" x14ac:dyDescent="0.35">
      <c r="C18" s="73" t="s">
        <v>29</v>
      </c>
      <c r="D18" s="74"/>
      <c r="E18" s="9">
        <v>10</v>
      </c>
    </row>
    <row r="19" spans="2:7" ht="15" customHeight="1" outlineLevel="1" x14ac:dyDescent="0.35">
      <c r="C19" s="73" t="s">
        <v>62</v>
      </c>
      <c r="D19" s="74"/>
      <c r="E19" s="64">
        <v>8</v>
      </c>
    </row>
    <row r="20" spans="2:7" ht="15" customHeight="1" outlineLevel="1" x14ac:dyDescent="0.35">
      <c r="C20" s="98" t="s">
        <v>67</v>
      </c>
      <c r="D20" s="99"/>
      <c r="E20" s="65">
        <v>5</v>
      </c>
    </row>
    <row r="21" spans="2:7" ht="15" customHeight="1" outlineLevel="1" x14ac:dyDescent="0.35">
      <c r="C21" s="5"/>
      <c r="D21" s="5"/>
      <c r="E21" s="7"/>
    </row>
    <row r="22" spans="2:7" ht="15.5" x14ac:dyDescent="0.35">
      <c r="C22" s="84" t="s">
        <v>60</v>
      </c>
      <c r="D22" s="84"/>
      <c r="E22" s="26" t="s">
        <v>33</v>
      </c>
    </row>
    <row r="23" spans="2:7" x14ac:dyDescent="0.35">
      <c r="C23" s="85" t="s">
        <v>61</v>
      </c>
      <c r="D23" s="86"/>
      <c r="E23" s="56">
        <f>E6*E13</f>
        <v>0</v>
      </c>
    </row>
    <row r="24" spans="2:7" s="15" customFormat="1" x14ac:dyDescent="0.35">
      <c r="C24" s="16"/>
      <c r="D24" s="16"/>
      <c r="E24" s="17"/>
    </row>
    <row r="25" spans="2:7" ht="15.5" x14ac:dyDescent="0.35">
      <c r="C25" s="89" t="s">
        <v>58</v>
      </c>
      <c r="D25" s="89"/>
      <c r="E25" s="26" t="s">
        <v>9</v>
      </c>
      <c r="F25" s="4" t="s">
        <v>24</v>
      </c>
      <c r="G25" s="4" t="s">
        <v>15</v>
      </c>
    </row>
    <row r="26" spans="2:7" x14ac:dyDescent="0.35">
      <c r="B26" s="2">
        <v>0</v>
      </c>
      <c r="C26" s="73" t="s">
        <v>16</v>
      </c>
      <c r="D26" s="74"/>
      <c r="E26" s="37"/>
      <c r="F26" s="59">
        <f>E26*B26</f>
        <v>0</v>
      </c>
      <c r="G26" s="52">
        <v>0</v>
      </c>
    </row>
    <row r="27" spans="2:7" x14ac:dyDescent="0.35">
      <c r="B27" s="2">
        <v>1</v>
      </c>
      <c r="C27" s="73" t="s">
        <v>17</v>
      </c>
      <c r="D27" s="74"/>
      <c r="E27" s="38"/>
      <c r="F27" s="60">
        <f>E27*B27</f>
        <v>0</v>
      </c>
      <c r="G27" s="53">
        <v>0</v>
      </c>
    </row>
    <row r="28" spans="2:7" x14ac:dyDescent="0.35">
      <c r="B28" s="2">
        <v>2</v>
      </c>
      <c r="C28" s="73" t="s">
        <v>30</v>
      </c>
      <c r="D28" s="74"/>
      <c r="E28" s="38"/>
      <c r="F28" s="61">
        <f>E28*B28</f>
        <v>0</v>
      </c>
      <c r="G28" s="54">
        <f>$E$14/B28</f>
        <v>21</v>
      </c>
    </row>
    <row r="29" spans="2:7" x14ac:dyDescent="0.35">
      <c r="B29" s="2">
        <v>3</v>
      </c>
      <c r="C29" s="73" t="s">
        <v>18</v>
      </c>
      <c r="D29" s="74"/>
      <c r="E29" s="38"/>
      <c r="F29" s="61">
        <f>E29*B29</f>
        <v>0</v>
      </c>
      <c r="G29" s="54">
        <f>B28*$E$14/B29</f>
        <v>28</v>
      </c>
    </row>
    <row r="30" spans="2:7" x14ac:dyDescent="0.35">
      <c r="B30" s="2">
        <v>4</v>
      </c>
      <c r="C30" s="90" t="s">
        <v>19</v>
      </c>
      <c r="D30" s="91"/>
      <c r="E30" s="39"/>
      <c r="F30" s="62">
        <f>E30*B30</f>
        <v>0</v>
      </c>
      <c r="G30" s="55">
        <f>B29*$E$14/B30</f>
        <v>31.5</v>
      </c>
    </row>
    <row r="31" spans="2:7" ht="15" customHeight="1" x14ac:dyDescent="0.35">
      <c r="C31" s="18" t="s">
        <v>33</v>
      </c>
      <c r="D31" s="19"/>
      <c r="E31" s="21">
        <f>SUM(E26:E30)</f>
        <v>0</v>
      </c>
      <c r="F31" s="22">
        <f>SUM(F26:F30)</f>
        <v>0</v>
      </c>
      <c r="G31" s="23">
        <f>SUMPRODUCT(F26:F30,G26:G30)</f>
        <v>0</v>
      </c>
    </row>
    <row r="32" spans="2:7" ht="15" customHeight="1" x14ac:dyDescent="0.35">
      <c r="C32" s="92" t="s">
        <v>56</v>
      </c>
      <c r="D32" s="93"/>
      <c r="E32" s="20"/>
      <c r="F32" s="24">
        <f>IF(E31=0,0,F31/E31)</f>
        <v>0</v>
      </c>
      <c r="G32" s="13">
        <f>+IF(F31=0,0,SUMPRODUCT(G26:G30,F26:F30)/$F$31)</f>
        <v>0</v>
      </c>
    </row>
    <row r="34" spans="2:6" ht="15.5" x14ac:dyDescent="0.35">
      <c r="C34" s="84" t="s">
        <v>73</v>
      </c>
      <c r="D34" s="84"/>
      <c r="E34" s="26" t="s">
        <v>9</v>
      </c>
      <c r="F34" s="11" t="s">
        <v>15</v>
      </c>
    </row>
    <row r="35" spans="2:6" x14ac:dyDescent="0.35">
      <c r="B35" s="2">
        <v>1</v>
      </c>
      <c r="C35" s="87" t="s">
        <v>71</v>
      </c>
      <c r="D35" s="88"/>
      <c r="E35" s="40"/>
      <c r="F35" s="54">
        <f>$E$15</f>
        <v>20</v>
      </c>
    </row>
    <row r="36" spans="2:6" ht="14.25" customHeight="1" x14ac:dyDescent="0.35">
      <c r="B36" s="2">
        <v>4</v>
      </c>
      <c r="C36" s="90" t="s">
        <v>72</v>
      </c>
      <c r="D36" s="91"/>
      <c r="E36" s="41"/>
      <c r="F36" s="55">
        <f>$E$16</f>
        <v>10</v>
      </c>
    </row>
    <row r="37" spans="2:6" ht="15" customHeight="1" x14ac:dyDescent="0.35">
      <c r="C37" s="68" t="s">
        <v>33</v>
      </c>
      <c r="D37" s="69"/>
      <c r="E37" s="70">
        <f>SUM(E35:E36)</f>
        <v>0</v>
      </c>
      <c r="F37" s="71">
        <f>(E35*F35)+(F36*E36)</f>
        <v>0</v>
      </c>
    </row>
    <row r="39" spans="2:6" ht="15.5" x14ac:dyDescent="0.35">
      <c r="C39" s="84" t="s">
        <v>57</v>
      </c>
      <c r="D39" s="84"/>
      <c r="E39" s="26" t="s">
        <v>33</v>
      </c>
    </row>
    <row r="40" spans="2:6" x14ac:dyDescent="0.35">
      <c r="C40" s="110" t="s">
        <v>44</v>
      </c>
      <c r="D40" s="111"/>
      <c r="E40" s="57">
        <f>E17*(E7*4)</f>
        <v>0</v>
      </c>
    </row>
    <row r="42" spans="2:6" ht="15.5" x14ac:dyDescent="0.35">
      <c r="C42" s="84" t="s">
        <v>4</v>
      </c>
      <c r="D42" s="84"/>
      <c r="E42" s="26" t="s">
        <v>33</v>
      </c>
    </row>
    <row r="43" spans="2:6" x14ac:dyDescent="0.35">
      <c r="C43" s="100" t="s">
        <v>29</v>
      </c>
      <c r="D43" s="101"/>
      <c r="E43" s="58">
        <f>IF(E10="Ja",E18*E35,0)</f>
        <v>0</v>
      </c>
      <c r="F43" s="14"/>
    </row>
    <row r="44" spans="2:6" x14ac:dyDescent="0.35">
      <c r="C44" s="108" t="s">
        <v>64</v>
      </c>
      <c r="D44" s="109"/>
      <c r="E44" s="67">
        <f>IF(E9="Ja",F31*E19,0)</f>
        <v>0</v>
      </c>
      <c r="F44" s="14"/>
    </row>
    <row r="45" spans="2:6" x14ac:dyDescent="0.35">
      <c r="C45" s="96" t="s">
        <v>66</v>
      </c>
      <c r="D45" s="97"/>
      <c r="E45" s="66">
        <f>IF(E8="Ja",F31*E20,0)</f>
        <v>0</v>
      </c>
      <c r="F45" s="14"/>
    </row>
    <row r="47" spans="2:6" ht="15.5" x14ac:dyDescent="0.35">
      <c r="C47" s="84" t="s">
        <v>5</v>
      </c>
      <c r="D47" s="84"/>
      <c r="E47" s="26" t="s">
        <v>9</v>
      </c>
      <c r="F47" s="4" t="s">
        <v>32</v>
      </c>
    </row>
    <row r="48" spans="2:6" x14ac:dyDescent="0.35">
      <c r="C48" s="87" t="s">
        <v>46</v>
      </c>
      <c r="D48" s="88"/>
      <c r="E48" s="37"/>
      <c r="F48" s="52">
        <v>15</v>
      </c>
    </row>
    <row r="49" spans="3:6" x14ac:dyDescent="0.35">
      <c r="C49" s="73" t="s">
        <v>47</v>
      </c>
      <c r="D49" s="74"/>
      <c r="E49" s="38"/>
      <c r="F49" s="53">
        <v>30</v>
      </c>
    </row>
    <row r="50" spans="3:6" ht="15" customHeight="1" x14ac:dyDescent="0.35">
      <c r="C50" s="106" t="s">
        <v>52</v>
      </c>
      <c r="D50" s="107"/>
      <c r="E50" s="38"/>
      <c r="F50" s="53">
        <v>15</v>
      </c>
    </row>
    <row r="51" spans="3:6" ht="15" customHeight="1" x14ac:dyDescent="0.35">
      <c r="C51" s="106" t="s">
        <v>53</v>
      </c>
      <c r="D51" s="107"/>
      <c r="E51" s="38"/>
      <c r="F51" s="53">
        <v>15</v>
      </c>
    </row>
    <row r="52" spans="3:6" x14ac:dyDescent="0.35">
      <c r="C52" s="73" t="s">
        <v>54</v>
      </c>
      <c r="D52" s="74"/>
      <c r="E52" s="38"/>
      <c r="F52" s="53">
        <v>15</v>
      </c>
    </row>
    <row r="53" spans="3:6" ht="15" customHeight="1" x14ac:dyDescent="0.35">
      <c r="C53" s="106" t="s">
        <v>55</v>
      </c>
      <c r="D53" s="107"/>
      <c r="E53" s="38"/>
      <c r="F53" s="53">
        <v>15</v>
      </c>
    </row>
    <row r="54" spans="3:6" x14ac:dyDescent="0.35">
      <c r="C54" s="73" t="s">
        <v>28</v>
      </c>
      <c r="D54" s="74"/>
      <c r="E54" s="38"/>
      <c r="F54" s="53">
        <v>20</v>
      </c>
    </row>
    <row r="55" spans="3:6" x14ac:dyDescent="0.35">
      <c r="C55" s="73" t="s">
        <v>35</v>
      </c>
      <c r="D55" s="74"/>
      <c r="E55" s="38"/>
      <c r="F55" s="53">
        <v>25</v>
      </c>
    </row>
    <row r="56" spans="3:6" x14ac:dyDescent="0.35">
      <c r="C56" s="73" t="s">
        <v>36</v>
      </c>
      <c r="D56" s="74"/>
      <c r="E56" s="42"/>
      <c r="F56" s="54">
        <v>40</v>
      </c>
    </row>
    <row r="57" spans="3:6" x14ac:dyDescent="0.35">
      <c r="C57" s="73" t="s">
        <v>37</v>
      </c>
      <c r="D57" s="74"/>
      <c r="E57" s="42"/>
      <c r="F57" s="54">
        <v>38</v>
      </c>
    </row>
    <row r="58" spans="3:6" x14ac:dyDescent="0.35">
      <c r="C58" s="73" t="s">
        <v>48</v>
      </c>
      <c r="D58" s="74"/>
      <c r="E58" s="42"/>
      <c r="F58" s="54">
        <v>8</v>
      </c>
    </row>
    <row r="59" spans="3:6" x14ac:dyDescent="0.35">
      <c r="C59" s="73" t="s">
        <v>49</v>
      </c>
      <c r="D59" s="74"/>
      <c r="E59" s="42"/>
      <c r="F59" s="54">
        <v>16</v>
      </c>
    </row>
    <row r="60" spans="3:6" x14ac:dyDescent="0.35">
      <c r="C60" s="73" t="s">
        <v>50</v>
      </c>
      <c r="D60" s="74"/>
      <c r="E60" s="42"/>
      <c r="F60" s="54">
        <v>30</v>
      </c>
    </row>
    <row r="61" spans="3:6" x14ac:dyDescent="0.35">
      <c r="C61" s="73" t="s">
        <v>38</v>
      </c>
      <c r="D61" s="74"/>
      <c r="E61" s="42"/>
      <c r="F61" s="54">
        <v>17</v>
      </c>
    </row>
    <row r="62" spans="3:6" x14ac:dyDescent="0.35">
      <c r="C62" s="73" t="s">
        <v>39</v>
      </c>
      <c r="D62" s="74"/>
      <c r="E62" s="42"/>
      <c r="F62" s="54">
        <v>26</v>
      </c>
    </row>
    <row r="63" spans="3:6" x14ac:dyDescent="0.35">
      <c r="C63" s="28" t="s">
        <v>69</v>
      </c>
      <c r="D63" s="29"/>
      <c r="E63" s="42"/>
      <c r="F63" s="54">
        <v>7</v>
      </c>
    </row>
    <row r="64" spans="3:6" x14ac:dyDescent="0.35">
      <c r="C64" s="73" t="s">
        <v>40</v>
      </c>
      <c r="D64" s="74"/>
      <c r="E64" s="42"/>
      <c r="F64" s="54">
        <v>11</v>
      </c>
    </row>
    <row r="65" spans="3:6" x14ac:dyDescent="0.35">
      <c r="C65" s="73" t="s">
        <v>41</v>
      </c>
      <c r="D65" s="74"/>
      <c r="E65" s="42"/>
      <c r="F65" s="54">
        <v>21</v>
      </c>
    </row>
    <row r="66" spans="3:6" x14ac:dyDescent="0.35">
      <c r="C66" s="73" t="s">
        <v>42</v>
      </c>
      <c r="D66" s="74"/>
      <c r="E66" s="42"/>
      <c r="F66" s="54">
        <v>12</v>
      </c>
    </row>
    <row r="67" spans="3:6" x14ac:dyDescent="0.35">
      <c r="C67" s="73" t="s">
        <v>51</v>
      </c>
      <c r="D67" s="74"/>
      <c r="E67" s="42"/>
      <c r="F67" s="54">
        <v>6</v>
      </c>
    </row>
    <row r="68" spans="3:6" x14ac:dyDescent="0.35">
      <c r="C68" s="90" t="s">
        <v>43</v>
      </c>
      <c r="D68" s="91"/>
      <c r="E68" s="43"/>
      <c r="F68" s="55">
        <v>20</v>
      </c>
    </row>
    <row r="70" spans="3:6" ht="15.5" x14ac:dyDescent="0.35">
      <c r="C70" s="81" t="s">
        <v>11</v>
      </c>
      <c r="D70" s="81"/>
      <c r="E70" s="26" t="s">
        <v>10</v>
      </c>
      <c r="F70" s="11" t="s">
        <v>31</v>
      </c>
    </row>
    <row r="71" spans="3:6" x14ac:dyDescent="0.35">
      <c r="C71" s="12" t="s">
        <v>12</v>
      </c>
      <c r="D71" s="10"/>
      <c r="E71" s="44">
        <f>E23+G31+F37+E40</f>
        <v>0</v>
      </c>
      <c r="F71" s="45">
        <f>IFERROR(E71/(F31+(E7*4)),0)</f>
        <v>0</v>
      </c>
    </row>
    <row r="72" spans="3:6" x14ac:dyDescent="0.35">
      <c r="C72" s="77" t="s">
        <v>13</v>
      </c>
      <c r="D72" s="78"/>
      <c r="E72" s="46">
        <f>SUM(E43:E45)</f>
        <v>0</v>
      </c>
      <c r="F72" s="47">
        <f>IFERROR(E72/(F31+(E7*4)),0)</f>
        <v>0</v>
      </c>
    </row>
    <row r="73" spans="3:6" x14ac:dyDescent="0.35">
      <c r="C73" s="79" t="s">
        <v>14</v>
      </c>
      <c r="D73" s="80"/>
      <c r="E73" s="48">
        <f>SUMPRODUCT(E48:E68,F48:F68)</f>
        <v>0</v>
      </c>
      <c r="F73" s="49">
        <f>IFERROR(E73/(F31+(E7*4)),0)</f>
        <v>0</v>
      </c>
    </row>
    <row r="74" spans="3:6" x14ac:dyDescent="0.35">
      <c r="C74" s="75" t="s">
        <v>0</v>
      </c>
      <c r="D74" s="76"/>
      <c r="E74" s="50">
        <f>SUM(E71:E73)</f>
        <v>0</v>
      </c>
      <c r="F74" s="51">
        <f>IFERROR(E74/(F31+(E7*4)),0)</f>
        <v>0</v>
      </c>
    </row>
    <row r="76" spans="3:6" ht="111.75" customHeight="1" x14ac:dyDescent="0.35">
      <c r="C76" s="72" t="s">
        <v>65</v>
      </c>
      <c r="D76" s="72"/>
    </row>
  </sheetData>
  <sheetProtection algorithmName="SHA-512" hashValue="PTVs2VVx7iEmryXgTT5xQR2+mfmskN0AObnYLps/htbdElwRCB+bradHK4IQIgAlmcF5oVnjUH9lw41OP91MRQ==" saltValue="V9IUKeLC8jds6bIMUB7F4w==" spinCount="100000" sheet="1" objects="1" scenarios="1" selectLockedCells="1"/>
  <protectedRanges>
    <protectedRange algorithmName="SHA-512" hashValue="wNuazK5ZcunCAQj1iKlNdBRXoVDQvSzGWJihAKuoWeuBRncftTrjCcsVecxRvo5ZcqXVgvxP3llYLwVV1ZzEDw==" saltValue="OfT8sBfVkgEspxM1lIITeA==" spinCount="100000" sqref="C71:D74" name="Bereich8"/>
    <protectedRange algorithmName="SHA-512" hashValue="4dfmYEuLyVZyl2UCUr31TjGSFHv/9+RdS+e4+1A+0XxziDx5br5/8ps4eSUyEFF3bArpTRqXRldhqYBXe3iLwg==" saltValue="L0csYPZz0VwChUdfC/3vhg==" spinCount="100000" sqref="C43:D45" name="Bereich6"/>
    <protectedRange algorithmName="SHA-512" hashValue="8Vm+rFfVcEL+4F71h330NSAH8ySOy/uxi9/QEGV4ZuCGHbJQVnJPLpfXjJgjfZlh3LdeNjJ93KZ1O8Tn9GUzlA==" saltValue="KXFlknhjEfZIIijFgZfnBQ==" spinCount="100000" sqref="C35:D36" name="Bereich4"/>
    <protectedRange algorithmName="SHA-512" hashValue="WEXPS6ZNZygb8Qc7D7Z4Ovf4g4q+TDGXrFZmjYFTRy5M5E2wjbevae0m6wJ0p1N+iYn4ZntcZieO7PlKLxw4Jw==" saltValue="X5KhoGKzbVR9ERvHshSEvQ==" spinCount="100000" sqref="C23:D23" name="Bereich2"/>
    <protectedRange algorithmName="SHA-512" hashValue="S3XFS/bt3/dufo49ECUCSySHLONfkPOKa8sC5dJ/DsQHoCCBCYZM4WK9o7A73i6Y9M05PpwXDUTkJNfeLn4PXw==" saltValue="GX7tYii0tNznLgi02DWcAw==" spinCount="100000" sqref="C6:D10" name="Bereich1"/>
    <protectedRange algorithmName="SHA-512" hashValue="drT0I9fpdDk5Vyysz1J464OrOGSgiTFVQBTogj7yBx60Q0nYrthThXKK8HRHcHxjSDj5xnIRE8xKpguVqZuskw==" saltValue="YFG584vhUGeGxQgbBGq/MA==" spinCount="100000" sqref="C26:D30" name="Bereich3"/>
    <protectedRange algorithmName="SHA-512" hashValue="OcIJjIDqPV7N7Nnh3kiklHky+oHFlxgymxViP8MJT7MxPVKkCZTbrqYJrD2H1aGppJGL5TLVE5N+tNdKO4jOUQ==" saltValue="OKuAG88wBQdKJy++NYMPrQ==" spinCount="100000" sqref="C40:D40" name="Bereich5"/>
    <protectedRange algorithmName="SHA-512" hashValue="J1HZrGMah3MB7mk70SJO6Q/WdTQnKNPiykPsGZcgsEUr+uajChusgSi0HHKxQx0FtY7eRozim/FAHZYtCV1R5g==" saltValue="Rh3KdjU8lil1EjHFpvorJw==" spinCount="100000" sqref="C48:D68" name="Bereich7"/>
  </protectedRanges>
  <mergeCells count="58">
    <mergeCell ref="C44:D44"/>
    <mergeCell ref="C19:D19"/>
    <mergeCell ref="C47:D47"/>
    <mergeCell ref="C48:D48"/>
    <mergeCell ref="C52:D52"/>
    <mergeCell ref="C40:D40"/>
    <mergeCell ref="C36:D36"/>
    <mergeCell ref="C39:D39"/>
    <mergeCell ref="C54:D54"/>
    <mergeCell ref="C61:D61"/>
    <mergeCell ref="C49:D49"/>
    <mergeCell ref="C50:D50"/>
    <mergeCell ref="C51:D51"/>
    <mergeCell ref="C53:D53"/>
    <mergeCell ref="C1:C3"/>
    <mergeCell ref="D1:E3"/>
    <mergeCell ref="C64:D64"/>
    <mergeCell ref="C67:D67"/>
    <mergeCell ref="C68:D68"/>
    <mergeCell ref="C12:D12"/>
    <mergeCell ref="C45:D45"/>
    <mergeCell ref="C15:D15"/>
    <mergeCell ref="C20:D20"/>
    <mergeCell ref="C18:D18"/>
    <mergeCell ref="C42:D42"/>
    <mergeCell ref="C43:D43"/>
    <mergeCell ref="C5:D5"/>
    <mergeCell ref="C6:D6"/>
    <mergeCell ref="C10:D10"/>
    <mergeCell ref="C28:D28"/>
    <mergeCell ref="C7:D7"/>
    <mergeCell ref="C17:D17"/>
    <mergeCell ref="C22:D22"/>
    <mergeCell ref="C23:D23"/>
    <mergeCell ref="C35:D35"/>
    <mergeCell ref="C25:D25"/>
    <mergeCell ref="C26:D26"/>
    <mergeCell ref="C27:D27"/>
    <mergeCell ref="C13:D13"/>
    <mergeCell ref="C14:D14"/>
    <mergeCell ref="C29:D29"/>
    <mergeCell ref="C30:D30"/>
    <mergeCell ref="C34:D34"/>
    <mergeCell ref="C32:D32"/>
    <mergeCell ref="C76:D76"/>
    <mergeCell ref="C55:D55"/>
    <mergeCell ref="C56:D56"/>
    <mergeCell ref="C57:D57"/>
    <mergeCell ref="C58:D58"/>
    <mergeCell ref="C59:D59"/>
    <mergeCell ref="C60:D60"/>
    <mergeCell ref="C65:D65"/>
    <mergeCell ref="C66:D66"/>
    <mergeCell ref="C74:D74"/>
    <mergeCell ref="C72:D72"/>
    <mergeCell ref="C73:D73"/>
    <mergeCell ref="C62:D62"/>
    <mergeCell ref="C70:D70"/>
  </mergeCells>
  <pageMargins left="0.7" right="0.7" top="0.78740157499999996" bottom="0.78740157499999996"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Dropdown!$B$2:$B$3</xm:f>
          </x14:formula1>
          <xm:sqref>E8:E11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
  <sheetViews>
    <sheetView workbookViewId="0">
      <selection activeCell="B4" sqref="B4"/>
    </sheetView>
  </sheetViews>
  <sheetFormatPr baseColWidth="10" defaultRowHeight="14.5" x14ac:dyDescent="0.35"/>
  <sheetData>
    <row r="1" spans="1:2" x14ac:dyDescent="0.35">
      <c r="A1" t="s">
        <v>1</v>
      </c>
      <c r="B1" t="s">
        <v>21</v>
      </c>
    </row>
    <row r="2" spans="1:2" x14ac:dyDescent="0.35">
      <c r="A2" s="1" t="s">
        <v>2</v>
      </c>
      <c r="B2" t="s">
        <v>22</v>
      </c>
    </row>
    <row r="3" spans="1:2" x14ac:dyDescent="0.35">
      <c r="A3" s="1"/>
      <c r="B3" t="s">
        <v>23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Fallwertrechner_GWQ_Bund</vt:lpstr>
      <vt:lpstr>Dropdown</vt:lpstr>
    </vt:vector>
  </TitlesOfParts>
  <Company>Deutscher Hausaerzteverband 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Roesner, Mirabell</dc:creator>
  <cp:lastModifiedBy>Zöllner, Anna</cp:lastModifiedBy>
  <dcterms:created xsi:type="dcterms:W3CDTF">2020-02-04T14:06:43Z</dcterms:created>
  <dcterms:modified xsi:type="dcterms:W3CDTF">2023-05-12T08:40:39Z</dcterms:modified>
</cp:coreProperties>
</file>