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ÄVG\Verträge\IKK classic bundesweit 2013\Fallwertrechner\ab 01.07.2020\"/>
    </mc:Choice>
  </mc:AlternateContent>
  <bookViews>
    <workbookView xWindow="0" yWindow="0" windowWidth="25200" windowHeight="10350"/>
  </bookViews>
  <sheets>
    <sheet name="Fallwertrechner IKK classic" sheetId="3" r:id="rId1"/>
    <sheet name="Dropdown"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 r="E33" i="3" l="1"/>
  <c r="E35" i="3"/>
  <c r="E42" i="3"/>
  <c r="E29" i="3"/>
  <c r="E27" i="3"/>
  <c r="E28" i="3"/>
  <c r="E39" i="3" l="1"/>
  <c r="E23" i="3"/>
  <c r="E22" i="3"/>
  <c r="E7" i="3" l="1"/>
  <c r="E37" i="3" l="1"/>
  <c r="E67" i="3" l="1"/>
  <c r="F67" i="3" s="1"/>
  <c r="E19" i="3"/>
  <c r="E25" i="3"/>
  <c r="E24" i="3"/>
  <c r="E41" i="3" s="1"/>
  <c r="E21" i="3"/>
  <c r="E20" i="3"/>
  <c r="E17" i="3"/>
  <c r="E66" i="3" l="1"/>
  <c r="F66" i="3" s="1"/>
  <c r="E65" i="3"/>
  <c r="F65" i="3" s="1"/>
  <c r="E68" i="3" l="1"/>
  <c r="F68" i="3" s="1"/>
</calcChain>
</file>

<file path=xl/sharedStrings.xml><?xml version="1.0" encoding="utf-8"?>
<sst xmlns="http://schemas.openxmlformats.org/spreadsheetml/2006/main" count="82" uniqueCount="68">
  <si>
    <t>Gesamtsumme</t>
  </si>
  <si>
    <t>Neu</t>
  </si>
  <si>
    <t>x</t>
  </si>
  <si>
    <t>Praxisdaten</t>
  </si>
  <si>
    <t>Anzahl eingeschriebene Versicherte</t>
  </si>
  <si>
    <t>Eingabefeld</t>
  </si>
  <si>
    <t>Rahmenbedingungen</t>
  </si>
  <si>
    <t>Anzahl</t>
  </si>
  <si>
    <t>Betrag</t>
  </si>
  <si>
    <t>Betrag je Leistung</t>
  </si>
  <si>
    <t>Pauschalen</t>
  </si>
  <si>
    <t>Zuschläge</t>
  </si>
  <si>
    <t>Einzelleistungen</t>
  </si>
  <si>
    <t>Beschäftigung VERAH</t>
  </si>
  <si>
    <t>VERAH</t>
  </si>
  <si>
    <t>Ja</t>
  </si>
  <si>
    <t>Nein</t>
  </si>
  <si>
    <t>P1</t>
  </si>
  <si>
    <t>P2</t>
  </si>
  <si>
    <t>P3</t>
  </si>
  <si>
    <t>Erfüllung Qualifikation Psychosomatik</t>
  </si>
  <si>
    <t>Zuschlag Impfquote auf P1</t>
  </si>
  <si>
    <t>Zuschlag Psychosomatik auf P1</t>
  </si>
  <si>
    <t>Zuschlag VERAH auf P3</t>
  </si>
  <si>
    <t>Zuschlag Palliativbehandlung</t>
  </si>
  <si>
    <t>00030: LUTS (Lower Urinary Tract Symptoms)</t>
  </si>
  <si>
    <t>00031: LUTS - Nachsorgekontrolle bei positivem Befund</t>
  </si>
  <si>
    <t>00032: Diabetische Neuropathie</t>
  </si>
  <si>
    <t>00033: Diab. Neuropathie - Nachsorgekontrolle bei positivem Befund</t>
  </si>
  <si>
    <t>01100: Unvorhergesehene Inanspruchnahme I</t>
  </si>
  <si>
    <t>01101: Unvorhergesehene Inanspruchnahme II</t>
  </si>
  <si>
    <t>01410: Besuch</t>
  </si>
  <si>
    <t>01413: Mitbesuch</t>
  </si>
  <si>
    <t>01611: Verordnung medizinischer Reha</t>
  </si>
  <si>
    <t>01732/01732B: Gesundheitsuntersuchung</t>
  </si>
  <si>
    <t>02300: Kleinchirurgischer Eingriff I und/oder primäre Wundversorgung und/oder Epilation</t>
  </si>
  <si>
    <t>02301: Kleinchirurgischer Eingriff II und/oder primäre Wundversorgung und/oder Epilation</t>
  </si>
  <si>
    <t>02302: Kleinchirurgischer Eingriff III und/oder primäre Wundversorgung und/oder Epilation</t>
  </si>
  <si>
    <t>03240: Hausärztlich-geriatrisches Basisassessment</t>
  </si>
  <si>
    <t>03321: Belastungs-EKG</t>
  </si>
  <si>
    <t>33012: Schilddrüsen-Sonografie</t>
  </si>
  <si>
    <t>33042: Abdominelle Sonografie</t>
  </si>
  <si>
    <t>U1-U9, J1</t>
  </si>
  <si>
    <r>
      <t xml:space="preserve">Kalkulation </t>
    </r>
    <r>
      <rPr>
        <b/>
        <sz val="18"/>
        <color theme="0"/>
        <rFont val="Calibri"/>
        <family val="2"/>
      </rPr>
      <t xml:space="preserve">Ø </t>
    </r>
    <r>
      <rPr>
        <b/>
        <sz val="18"/>
        <color theme="0"/>
        <rFont val="Calibri"/>
        <family val="2"/>
        <scheme val="minor"/>
      </rPr>
      <t>Fallwert IKK classic_Bund je Quartal</t>
    </r>
  </si>
  <si>
    <t>P1 kontaktunabhängige Pauschale</t>
  </si>
  <si>
    <t>P2 kontaktabhängige Pauschale</t>
  </si>
  <si>
    <t>P3 Chronikerpauschale</t>
  </si>
  <si>
    <r>
      <rPr>
        <sz val="11"/>
        <color theme="1"/>
        <rFont val="Calibri"/>
        <family val="2"/>
      </rPr>
      <t xml:space="preserve">Ø </t>
    </r>
    <r>
      <rPr>
        <sz val="11"/>
        <color theme="1"/>
        <rFont val="Calibri"/>
        <family val="2"/>
        <scheme val="minor"/>
      </rPr>
      <t>Anzahl Chroniker mit APK / Quartal</t>
    </r>
  </si>
  <si>
    <t>Ø Anzahl Palliativpatienten mit APK / Quartal</t>
  </si>
  <si>
    <t>Berechnung Einzelleistungen / Quartal</t>
  </si>
  <si>
    <t>Zusammensetzung Fallwert / Quartal</t>
  </si>
  <si>
    <t>Berechnung Pauschalen / Quartal</t>
  </si>
  <si>
    <t>Berechnung Zuschläge / Quartal</t>
  </si>
  <si>
    <t>… ohne Behandlungsquartal / Jahr</t>
  </si>
  <si>
    <t>… mit 1 Behandlungsquartal / Jahr</t>
  </si>
  <si>
    <t>… mit 2 Behandlungsquartalen / Jahr</t>
  </si>
  <si>
    <t>… mit 3 Behandlungsquartalen / Jahr</t>
  </si>
  <si>
    <t>… mit 4 Behandlungsquartalen / Jahr</t>
  </si>
  <si>
    <r>
      <rPr>
        <sz val="11"/>
        <color theme="1"/>
        <rFont val="Calibri"/>
        <family val="2"/>
      </rPr>
      <t>Ø</t>
    </r>
    <r>
      <rPr>
        <sz val="11"/>
        <color theme="1"/>
        <rFont val="Calibri"/>
        <family val="2"/>
        <scheme val="minor"/>
      </rPr>
      <t xml:space="preserve"> Anzahl Fälle / Quartal</t>
    </r>
  </si>
  <si>
    <t>Erfüllung Quote rationale Pharmakotherapie rot</t>
  </si>
  <si>
    <t>Erfüllung Quote rationale Pharmakotherapie grün</t>
  </si>
  <si>
    <t>Zuschlag zur rationalen Pharmakotherapie auf P2 rot</t>
  </si>
  <si>
    <t>Zuschlag zur rationalen Pharmakotherapie auf P2 grün</t>
  </si>
  <si>
    <t>Zuschlag Impfquote auf P1*</t>
  </si>
  <si>
    <r>
      <t xml:space="preserve">** Der errechnete HZV-Fallwert basiert auf der Eingabe Ihrer Daten und zeigt Ihnen den daraus resultierenden durchschnittlichen </t>
    </r>
    <r>
      <rPr>
        <b/>
        <sz val="11"/>
        <color theme="1"/>
        <rFont val="Calibri"/>
        <family val="2"/>
        <scheme val="minor"/>
      </rPr>
      <t>Fallwert pro Quartal an</t>
    </r>
    <r>
      <rPr>
        <sz val="11"/>
        <color theme="1"/>
        <rFont val="Calibri"/>
        <family val="2"/>
        <scheme val="minor"/>
      </rPr>
      <t>. Hinzu kommen weitere Leistungen, die weiter über die Kassenärztliche Vereinigung abgerechnet werden (z.B. DMP, Ärztlicher Bereitschaftsdienst). Die von Ihnen mit dieser Tabelle ermittelte Hochrechnung stellt keinen garantierten Honoraranspruch im Rahmen Ihrer zukünftigen Abrechnungen dar.</t>
    </r>
  </si>
  <si>
    <t>Fallwert **</t>
  </si>
  <si>
    <t>*Bitte beachten Sie, dass es zu leichten Abweichungen in der Berechnung der Impfquote kommen kann. Nähere Informationen zur Erreichung der Impfquote entnehmen Sie bitte dem Anhang 2 der Anlage 3.</t>
  </si>
  <si>
    <t xml:space="preserve">Erfüllung der Impfquote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</si>
</sst>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8"/>
      <color theme="0"/>
      <name val="Calibri"/>
      <family val="2"/>
      <scheme val="minor"/>
    </font>
    <font>
      <b/>
      <sz val="18"/>
      <color theme="0"/>
      <name val="Calibri"/>
      <family val="2"/>
    </font>
    <font>
      <sz val="10"/>
      <name val="Verdana"/>
      <family val="2"/>
    </font>
    <font>
      <sz val="11"/>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rgb="FF17234E"/>
        <bgColor indexed="64"/>
      </patternFill>
    </fill>
    <fill>
      <patternFill patternType="solid">
        <fgColor theme="9" tint="0.79998168889431442"/>
        <bgColor indexed="64"/>
      </patternFill>
    </fill>
  </fills>
  <borders count="37">
    <border>
      <left/>
      <right/>
      <top/>
      <bottom/>
      <diagonal/>
    </border>
    <border>
      <left style="thin">
        <color rgb="FF17234E"/>
      </left>
      <right/>
      <top style="thin">
        <color rgb="FF17234E"/>
      </top>
      <bottom/>
      <diagonal/>
    </border>
    <border>
      <left/>
      <right/>
      <top style="thin">
        <color rgb="FF17234E"/>
      </top>
      <bottom/>
      <diagonal/>
    </border>
    <border>
      <left/>
      <right style="thin">
        <color rgb="FF17234E"/>
      </right>
      <top style="thin">
        <color rgb="FF17234E"/>
      </top>
      <bottom/>
      <diagonal/>
    </border>
    <border>
      <left style="thin">
        <color rgb="FF17234E"/>
      </left>
      <right/>
      <top/>
      <bottom/>
      <diagonal/>
    </border>
    <border>
      <left/>
      <right style="thin">
        <color rgb="FF17234E"/>
      </right>
      <top/>
      <bottom/>
      <diagonal/>
    </border>
    <border>
      <left style="thin">
        <color rgb="FF17234E"/>
      </left>
      <right/>
      <top/>
      <bottom style="thin">
        <color rgb="FF17234E"/>
      </bottom>
      <diagonal/>
    </border>
    <border>
      <left/>
      <right/>
      <top/>
      <bottom style="thin">
        <color rgb="FF17234E"/>
      </bottom>
      <diagonal/>
    </border>
    <border>
      <left style="hair">
        <color rgb="FF17234E"/>
      </left>
      <right style="thin">
        <color rgb="FF17234E"/>
      </right>
      <top style="thin">
        <color rgb="FF17234E"/>
      </top>
      <bottom/>
      <diagonal/>
    </border>
    <border>
      <left style="hair">
        <color rgb="FF17234E"/>
      </left>
      <right style="thin">
        <color rgb="FF17234E"/>
      </right>
      <top/>
      <bottom/>
      <diagonal/>
    </border>
    <border>
      <left style="hair">
        <color rgb="FF17234E"/>
      </left>
      <right style="thin">
        <color rgb="FF17234E"/>
      </right>
      <top/>
      <bottom style="thin">
        <color rgb="FF17234E"/>
      </bottom>
      <diagonal/>
    </border>
    <border>
      <left style="hair">
        <color auto="1"/>
      </left>
      <right style="thin">
        <color auto="1"/>
      </right>
      <top style="thin">
        <color auto="1"/>
      </top>
      <bottom style="thin">
        <color auto="1"/>
      </bottom>
      <diagonal/>
    </border>
    <border>
      <left style="hair">
        <color rgb="FF17234E"/>
      </left>
      <right/>
      <top/>
      <bottom/>
      <diagonal/>
    </border>
    <border>
      <left style="hair">
        <color rgb="FF17234E"/>
      </left>
      <right/>
      <top/>
      <bottom style="thin">
        <color rgb="FF17234E"/>
      </bottom>
      <diagonal/>
    </border>
    <border>
      <left style="hair">
        <color rgb="FF17234E"/>
      </left>
      <right style="hair">
        <color rgb="FF17234E"/>
      </right>
      <top style="thin">
        <color rgb="FF17234E"/>
      </top>
      <bottom/>
      <diagonal/>
    </border>
    <border>
      <left style="hair">
        <color rgb="FF17234E"/>
      </left>
      <right style="hair">
        <color rgb="FF17234E"/>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thin">
        <color auto="1"/>
      </bottom>
      <diagonal/>
    </border>
    <border>
      <left style="hair">
        <color auto="1"/>
      </left>
      <right style="thin">
        <color auto="1"/>
      </right>
      <top style="thin">
        <color rgb="FF17234E"/>
      </top>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right style="hair">
        <color rgb="FF17234E"/>
      </right>
      <top/>
      <bottom/>
      <diagonal/>
    </border>
    <border>
      <left/>
      <right style="hair">
        <color rgb="FF17234E"/>
      </right>
      <top/>
      <bottom style="thin">
        <color rgb="FF17234E"/>
      </bottom>
      <diagonal/>
    </border>
    <border>
      <left/>
      <right style="hair">
        <color rgb="FF17234E"/>
      </right>
      <top style="thin">
        <color rgb="FF17234E"/>
      </top>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thin">
        <color auto="1"/>
      </bottom>
      <diagonal/>
    </border>
    <border>
      <left style="thin">
        <color indexed="64"/>
      </left>
      <right/>
      <top style="thin">
        <color indexed="64"/>
      </top>
      <bottom/>
      <diagonal/>
    </border>
    <border>
      <left/>
      <right style="hair">
        <color rgb="FF17234E"/>
      </right>
      <top style="thin">
        <color indexed="64"/>
      </top>
      <bottom/>
      <diagonal/>
    </border>
    <border>
      <left style="hair">
        <color rgb="FF17234E"/>
      </left>
      <right style="thin">
        <color indexed="64"/>
      </right>
      <top style="thin">
        <color indexed="64"/>
      </top>
      <bottom/>
      <diagonal/>
    </border>
    <border>
      <left style="hair">
        <color rgb="FF17234E"/>
      </left>
      <right style="thin">
        <color indexed="64"/>
      </right>
      <top/>
      <bottom/>
      <diagonal/>
    </border>
    <border>
      <left/>
      <right style="hair">
        <color rgb="FF17234E"/>
      </right>
      <top/>
      <bottom style="hair">
        <color indexed="64"/>
      </bottom>
      <diagonal/>
    </border>
    <border>
      <left style="hair">
        <color rgb="FF17234E"/>
      </left>
      <right style="thin">
        <color indexed="64"/>
      </right>
      <top/>
      <bottom style="hair">
        <color indexed="64"/>
      </bottom>
      <diagonal/>
    </border>
    <border>
      <left/>
      <right style="thin">
        <color indexed="64"/>
      </right>
      <top/>
      <bottom style="hair">
        <color indexed="64"/>
      </bottom>
      <diagonal/>
    </border>
    <border>
      <left style="thin">
        <color auto="1"/>
      </left>
      <right style="hair">
        <color auto="1"/>
      </right>
      <top/>
      <bottom style="hair">
        <color auto="1"/>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7" fillId="0" borderId="0"/>
  </cellStyleXfs>
  <cellXfs count="71">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2" borderId="11" xfId="0" applyFill="1" applyBorder="1"/>
    <xf numFmtId="44" fontId="0" fillId="0" borderId="8" xfId="1" applyFont="1" applyFill="1" applyBorder="1"/>
    <xf numFmtId="44" fontId="0" fillId="0" borderId="9" xfId="1" applyFont="1" applyFill="1" applyBorder="1"/>
    <xf numFmtId="44" fontId="0" fillId="0" borderId="10" xfId="1" applyFont="1" applyFill="1" applyBorder="1"/>
    <xf numFmtId="44" fontId="0" fillId="0" borderId="3" xfId="1" applyFont="1" applyBorder="1"/>
    <xf numFmtId="44" fontId="0" fillId="0" borderId="5" xfId="1" applyFont="1" applyBorder="1"/>
    <xf numFmtId="44" fontId="0" fillId="0" borderId="9" xfId="1" applyFont="1" applyBorder="1"/>
    <xf numFmtId="44" fontId="0" fillId="0" borderId="10" xfId="1" applyFont="1" applyBorder="1"/>
    <xf numFmtId="44" fontId="0" fillId="0" borderId="16" xfId="1" applyFont="1" applyBorder="1" applyAlignment="1"/>
    <xf numFmtId="44" fontId="0" fillId="0" borderId="19" xfId="1" applyFont="1" applyBorder="1" applyAlignment="1">
      <alignment horizontal="center"/>
    </xf>
    <xf numFmtId="44" fontId="0" fillId="0" borderId="20" xfId="1" applyFont="1" applyBorder="1" applyAlignment="1">
      <alignment horizontal="center"/>
    </xf>
    <xf numFmtId="44" fontId="0" fillId="0" borderId="22" xfId="1" applyFont="1" applyBorder="1" applyAlignment="1">
      <alignment horizontal="center"/>
    </xf>
    <xf numFmtId="0" fontId="4" fillId="3" borderId="7" xfId="0" applyFont="1" applyFill="1" applyBorder="1" applyAlignment="1">
      <alignment horizontal="center"/>
    </xf>
    <xf numFmtId="44" fontId="0" fillId="0" borderId="26" xfId="1" applyFont="1" applyBorder="1" applyAlignment="1"/>
    <xf numFmtId="44" fontId="3" fillId="4" borderId="21" xfId="1" applyFont="1" applyFill="1" applyBorder="1"/>
    <xf numFmtId="0" fontId="4" fillId="3" borderId="7" xfId="0" applyFont="1" applyFill="1" applyBorder="1" applyAlignment="1">
      <alignment horizontal="center"/>
    </xf>
    <xf numFmtId="44" fontId="0" fillId="0" borderId="8" xfId="1" applyFont="1" applyFill="1" applyBorder="1" applyAlignment="1">
      <alignment horizontal="center"/>
    </xf>
    <xf numFmtId="44" fontId="0" fillId="0" borderId="9" xfId="1" applyFont="1" applyFill="1" applyBorder="1" applyAlignment="1">
      <alignment horizontal="center"/>
    </xf>
    <xf numFmtId="44" fontId="0" fillId="0" borderId="10" xfId="1" applyFont="1" applyFill="1" applyBorder="1" applyAlignment="1">
      <alignment horizontal="center"/>
    </xf>
    <xf numFmtId="0" fontId="0" fillId="0" borderId="0" xfId="0" applyFill="1" applyBorder="1"/>
    <xf numFmtId="164" fontId="0" fillId="0" borderId="0" xfId="0" applyNumberFormat="1" applyBorder="1"/>
    <xf numFmtId="2" fontId="0" fillId="0" borderId="0" xfId="0" applyNumberFormat="1" applyBorder="1"/>
    <xf numFmtId="1" fontId="0" fillId="0" borderId="9" xfId="0" applyNumberFormat="1" applyFont="1" applyFill="1" applyBorder="1" applyAlignment="1">
      <alignment horizontal="center"/>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4" fillId="3" borderId="0" xfId="0" applyFont="1" applyFill="1" applyBorder="1" applyAlignment="1">
      <alignment horizontal="center"/>
    </xf>
    <xf numFmtId="44" fontId="0" fillId="0" borderId="29" xfId="1" applyFont="1" applyBorder="1" applyAlignment="1">
      <alignment horizontal="left"/>
    </xf>
    <xf numFmtId="44" fontId="0" fillId="0" borderId="30" xfId="1" applyFont="1" applyBorder="1" applyAlignment="1">
      <alignment horizontal="left"/>
    </xf>
    <xf numFmtId="0" fontId="0" fillId="2" borderId="31" xfId="0" applyFont="1" applyFill="1" applyBorder="1" applyAlignment="1" applyProtection="1">
      <alignment horizontal="center"/>
      <protection locked="0"/>
    </xf>
    <xf numFmtId="44" fontId="0" fillId="0" borderId="23" xfId="1" applyFont="1" applyBorder="1" applyAlignment="1">
      <alignment horizontal="left"/>
    </xf>
    <xf numFmtId="44" fontId="0" fillId="0" borderId="26" xfId="1" applyFont="1" applyBorder="1" applyAlignment="1">
      <alignment horizontal="left"/>
    </xf>
    <xf numFmtId="44" fontId="0" fillId="0" borderId="27" xfId="1" applyFont="1" applyBorder="1" applyAlignment="1">
      <alignment horizontal="left"/>
    </xf>
    <xf numFmtId="0" fontId="0" fillId="2" borderId="32" xfId="0" applyFont="1" applyFill="1" applyBorder="1" applyAlignment="1" applyProtection="1">
      <alignment horizontal="center"/>
      <protection locked="0"/>
    </xf>
    <xf numFmtId="44" fontId="0" fillId="0" borderId="33" xfId="1" applyFont="1" applyBorder="1" applyAlignment="1">
      <alignment horizontal="left"/>
    </xf>
    <xf numFmtId="44" fontId="0" fillId="0" borderId="34" xfId="1" applyFont="1" applyFill="1" applyBorder="1" applyAlignment="1">
      <alignment horizontal="center"/>
    </xf>
    <xf numFmtId="44" fontId="0" fillId="0" borderId="35" xfId="1" applyFont="1" applyBorder="1" applyAlignment="1">
      <alignment horizontal="left"/>
    </xf>
    <xf numFmtId="44" fontId="0" fillId="0" borderId="36" xfId="1" applyFont="1" applyBorder="1" applyAlignment="1">
      <alignment horizontal="left"/>
    </xf>
    <xf numFmtId="44" fontId="0" fillId="0" borderId="10" xfId="1" applyFont="1" applyFill="1" applyBorder="1" applyAlignment="1" applyProtection="1">
      <alignment horizontal="center"/>
    </xf>
    <xf numFmtId="44" fontId="0" fillId="0" borderId="4" xfId="1" applyFont="1" applyBorder="1" applyAlignment="1">
      <alignment horizontal="left"/>
    </xf>
    <xf numFmtId="44" fontId="0" fillId="0" borderId="23" xfId="1" applyFont="1" applyBorder="1" applyAlignment="1">
      <alignment horizontal="left"/>
    </xf>
    <xf numFmtId="0" fontId="4" fillId="3" borderId="0" xfId="0" applyFont="1" applyFill="1" applyBorder="1" applyAlignment="1">
      <alignment horizontal="center"/>
    </xf>
    <xf numFmtId="44" fontId="0" fillId="0" borderId="1" xfId="1" applyFont="1" applyBorder="1" applyAlignment="1">
      <alignment horizontal="left"/>
    </xf>
    <xf numFmtId="44" fontId="0" fillId="0" borderId="2" xfId="1" applyFont="1" applyBorder="1" applyAlignment="1">
      <alignment horizontal="left"/>
    </xf>
    <xf numFmtId="44" fontId="0" fillId="0" borderId="6" xfId="1" applyFont="1" applyBorder="1" applyAlignment="1">
      <alignment horizontal="left"/>
    </xf>
    <xf numFmtId="44" fontId="0" fillId="0" borderId="24" xfId="1" applyFont="1" applyBorder="1" applyAlignment="1">
      <alignment horizontal="left"/>
    </xf>
    <xf numFmtId="0" fontId="4" fillId="3" borderId="7" xfId="0" applyFont="1" applyFill="1" applyBorder="1" applyAlignment="1">
      <alignment horizontal="center"/>
    </xf>
    <xf numFmtId="44" fontId="0" fillId="0" borderId="0" xfId="1" applyFont="1" applyBorder="1" applyAlignment="1">
      <alignment horizontal="left"/>
    </xf>
    <xf numFmtId="0" fontId="0" fillId="3" borderId="0" xfId="0" applyFill="1" applyBorder="1" applyAlignment="1">
      <alignment horizontal="center"/>
    </xf>
    <xf numFmtId="0" fontId="5" fillId="3" borderId="0" xfId="0" applyFont="1" applyFill="1" applyBorder="1" applyAlignment="1">
      <alignment horizontal="center" vertical="center"/>
    </xf>
    <xf numFmtId="44" fontId="0" fillId="0" borderId="25" xfId="1" applyFont="1" applyBorder="1" applyAlignment="1">
      <alignment horizontal="left"/>
    </xf>
    <xf numFmtId="44" fontId="0" fillId="0" borderId="4" xfId="1" applyFont="1" applyBorder="1" applyAlignment="1">
      <alignment horizontal="left" indent="2"/>
    </xf>
    <xf numFmtId="44" fontId="0" fillId="0" borderId="23" xfId="1" applyFont="1" applyBorder="1" applyAlignment="1">
      <alignment horizontal="left" indent="2"/>
    </xf>
    <xf numFmtId="0" fontId="0" fillId="0" borderId="0" xfId="0" applyBorder="1" applyAlignment="1">
      <alignment horizontal="left" vertical="center" wrapText="1"/>
    </xf>
    <xf numFmtId="44" fontId="3" fillId="4" borderId="28" xfId="1" applyFont="1" applyFill="1" applyBorder="1" applyAlignment="1">
      <alignment horizontal="left"/>
    </xf>
    <xf numFmtId="44" fontId="3" fillId="4" borderId="18" xfId="1" applyFont="1" applyFill="1" applyBorder="1" applyAlignment="1">
      <alignment horizontal="left"/>
    </xf>
    <xf numFmtId="0" fontId="2" fillId="3" borderId="0" xfId="0" applyFont="1" applyFill="1" applyBorder="1" applyAlignment="1">
      <alignment horizontal="center"/>
    </xf>
    <xf numFmtId="44" fontId="0" fillId="0" borderId="26" xfId="1" applyFont="1" applyBorder="1" applyAlignment="1">
      <alignment horizontal="left"/>
    </xf>
    <xf numFmtId="44" fontId="0" fillId="0" borderId="16" xfId="1" applyFont="1" applyBorder="1" applyAlignment="1">
      <alignment horizontal="left"/>
    </xf>
    <xf numFmtId="44" fontId="0" fillId="0" borderId="27" xfId="1" applyFont="1" applyBorder="1" applyAlignment="1">
      <alignment horizontal="left"/>
    </xf>
    <xf numFmtId="44" fontId="0" fillId="0" borderId="17" xfId="1" applyFont="1" applyBorder="1" applyAlignment="1">
      <alignment horizontal="left"/>
    </xf>
  </cellXfs>
  <cellStyles count="4">
    <cellStyle name="Standard" xfId="0" builtinId="0"/>
    <cellStyle name="Standard 2" xfId="3"/>
    <cellStyle name="Währung" xfId="1" builtinId="4"/>
    <cellStyle name="Währung 2" xfId="2"/>
  </cellStyles>
  <dxfs count="0"/>
  <tableStyles count="0" defaultTableStyle="TableStyleMedium2" defaultPivotStyle="PivotStyleLight16"/>
  <colors>
    <mruColors>
      <color rgb="FF17234E"/>
      <color rgb="FF00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55469</xdr:colOff>
      <xdr:row>0</xdr:row>
      <xdr:rowOff>30256</xdr:rowOff>
    </xdr:from>
    <xdr:to>
      <xdr:col>2</xdr:col>
      <xdr:colOff>579345</xdr:colOff>
      <xdr:row>2</xdr:row>
      <xdr:rowOff>155956</xdr:rowOff>
    </xdr:to>
    <xdr:pic>
      <xdr:nvPicPr>
        <xdr:cNvPr id="2" name="Grafik 1"/>
        <xdr:cNvPicPr>
          <a:picLocks noChangeAspect="1"/>
        </xdr:cNvPicPr>
      </xdr:nvPicPr>
      <xdr:blipFill>
        <a:blip xmlns:r="http://schemas.openxmlformats.org/officeDocument/2006/relationships" r:embed="rId1"/>
        <a:stretch>
          <a:fillRect/>
        </a:stretch>
      </xdr:blipFill>
      <xdr:spPr>
        <a:xfrm>
          <a:off x="55469" y="30256"/>
          <a:ext cx="523876" cy="50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1"/>
  <sheetViews>
    <sheetView showGridLines="0" tabSelected="1" zoomScaleNormal="100" workbookViewId="0">
      <pane ySplit="3" topLeftCell="A4" activePane="bottomLeft" state="frozen"/>
      <selection pane="bottomLeft" activeCell="E6" sqref="E6"/>
    </sheetView>
  </sheetViews>
  <sheetFormatPr baseColWidth="10" defaultRowHeight="15" outlineLevelRow="1" x14ac:dyDescent="0.25"/>
  <cols>
    <col min="1" max="1" width="2.42578125" style="2" customWidth="1"/>
    <col min="2" max="2" width="2" style="2" hidden="1" customWidth="1"/>
    <col min="3" max="3" width="10" style="3" customWidth="1"/>
    <col min="4" max="4" width="72.7109375" style="2" customWidth="1"/>
    <col min="5" max="5" width="15.42578125" style="2" customWidth="1"/>
    <col min="6" max="6" width="18.5703125" style="2" bestFit="1" customWidth="1"/>
    <col min="7" max="7" width="13.5703125" style="2" bestFit="1" customWidth="1"/>
    <col min="8" max="8" width="11.5703125" style="2" bestFit="1" customWidth="1"/>
    <col min="9" max="16384" width="11.42578125" style="2"/>
  </cols>
  <sheetData>
    <row r="1" spans="2:8" ht="15" customHeight="1" x14ac:dyDescent="0.25">
      <c r="C1" s="58"/>
      <c r="D1" s="59" t="s">
        <v>43</v>
      </c>
      <c r="E1" s="59"/>
    </row>
    <row r="2" spans="2:8" ht="15" customHeight="1" x14ac:dyDescent="0.25">
      <c r="C2" s="58"/>
      <c r="D2" s="59"/>
      <c r="E2" s="59"/>
      <c r="G2" s="6"/>
      <c r="H2" s="3" t="s">
        <v>5</v>
      </c>
    </row>
    <row r="3" spans="2:8" ht="15" customHeight="1" x14ac:dyDescent="0.25">
      <c r="C3" s="58"/>
      <c r="D3" s="59"/>
      <c r="E3" s="59"/>
    </row>
    <row r="4" spans="2:8" ht="8.1" customHeight="1" x14ac:dyDescent="0.25"/>
    <row r="5" spans="2:8" ht="15.75" x14ac:dyDescent="0.25">
      <c r="C5" s="56" t="s">
        <v>3</v>
      </c>
      <c r="D5" s="56"/>
      <c r="E5" s="4" t="s">
        <v>7</v>
      </c>
    </row>
    <row r="6" spans="2:8" x14ac:dyDescent="0.25">
      <c r="C6" s="52" t="s">
        <v>4</v>
      </c>
      <c r="D6" s="53"/>
      <c r="E6" s="31"/>
    </row>
    <row r="7" spans="2:8" x14ac:dyDescent="0.25">
      <c r="C7" s="61" t="s">
        <v>53</v>
      </c>
      <c r="D7" s="62"/>
      <c r="E7" s="28" t="str">
        <f>IF(SUM(E8:E11)=0,"",E6-SUM(E8:E11))</f>
        <v/>
      </c>
    </row>
    <row r="8" spans="2:8" x14ac:dyDescent="0.25">
      <c r="B8" s="2">
        <v>1</v>
      </c>
      <c r="C8" s="61" t="s">
        <v>54</v>
      </c>
      <c r="D8" s="62"/>
      <c r="E8" s="29"/>
      <c r="G8" s="26"/>
    </row>
    <row r="9" spans="2:8" x14ac:dyDescent="0.25">
      <c r="B9" s="2">
        <v>2</v>
      </c>
      <c r="C9" s="61" t="s">
        <v>55</v>
      </c>
      <c r="D9" s="62"/>
      <c r="E9" s="29"/>
    </row>
    <row r="10" spans="2:8" x14ac:dyDescent="0.25">
      <c r="B10" s="2">
        <v>3</v>
      </c>
      <c r="C10" s="61" t="s">
        <v>56</v>
      </c>
      <c r="D10" s="62"/>
      <c r="E10" s="29"/>
    </row>
    <row r="11" spans="2:8" x14ac:dyDescent="0.25">
      <c r="B11" s="25">
        <v>4</v>
      </c>
      <c r="C11" s="61" t="s">
        <v>57</v>
      </c>
      <c r="D11" s="62"/>
      <c r="E11" s="29"/>
      <c r="H11" s="27"/>
    </row>
    <row r="12" spans="2:8" x14ac:dyDescent="0.25">
      <c r="C12" s="49" t="s">
        <v>58</v>
      </c>
      <c r="D12" s="57"/>
      <c r="E12" s="28" t="str">
        <f>IF((SUMPRODUCT(E8:E11,B8:B11)/4)=0,"",SUMPRODUCT(E8:E11,B8:B11)/4)</f>
        <v/>
      </c>
    </row>
    <row r="13" spans="2:8" x14ac:dyDescent="0.25">
      <c r="C13" s="49" t="s">
        <v>47</v>
      </c>
      <c r="D13" s="50"/>
      <c r="E13" s="29"/>
      <c r="H13" s="27"/>
    </row>
    <row r="14" spans="2:8" x14ac:dyDescent="0.25">
      <c r="C14" s="54" t="s">
        <v>48</v>
      </c>
      <c r="D14" s="55"/>
      <c r="E14" s="30"/>
    </row>
    <row r="15" spans="2:8" ht="8.1" customHeight="1" x14ac:dyDescent="0.25"/>
    <row r="16" spans="2:8" ht="15.75" hidden="1" outlineLevel="1" x14ac:dyDescent="0.25">
      <c r="C16" s="56" t="s">
        <v>6</v>
      </c>
      <c r="D16" s="56"/>
      <c r="E16" s="18" t="s">
        <v>8</v>
      </c>
    </row>
    <row r="17" spans="3:5" hidden="1" outlineLevel="1" x14ac:dyDescent="0.25">
      <c r="C17" s="52" t="s">
        <v>17</v>
      </c>
      <c r="D17" s="53"/>
      <c r="E17" s="7">
        <f>62/4</f>
        <v>15.5</v>
      </c>
    </row>
    <row r="18" spans="3:5" hidden="1" outlineLevel="1" x14ac:dyDescent="0.25">
      <c r="C18" s="49" t="s">
        <v>18</v>
      </c>
      <c r="D18" s="57"/>
      <c r="E18" s="8">
        <v>42</v>
      </c>
    </row>
    <row r="19" spans="3:5" hidden="1" outlineLevel="1" x14ac:dyDescent="0.25">
      <c r="C19" s="49" t="s">
        <v>19</v>
      </c>
      <c r="D19" s="50"/>
      <c r="E19" s="8">
        <f>23</f>
        <v>23</v>
      </c>
    </row>
    <row r="20" spans="3:5" hidden="1" outlineLevel="1" x14ac:dyDescent="0.25">
      <c r="C20" s="49" t="s">
        <v>22</v>
      </c>
      <c r="D20" s="50"/>
      <c r="E20" s="8">
        <f>7/4</f>
        <v>1.75</v>
      </c>
    </row>
    <row r="21" spans="3:5" hidden="1" outlineLevel="1" x14ac:dyDescent="0.25">
      <c r="C21" s="49" t="s">
        <v>21</v>
      </c>
      <c r="D21" s="50"/>
      <c r="E21" s="8">
        <f>2/4</f>
        <v>0.5</v>
      </c>
    </row>
    <row r="22" spans="3:5" hidden="1" outlineLevel="1" x14ac:dyDescent="0.25">
      <c r="C22" s="49" t="s">
        <v>61</v>
      </c>
      <c r="D22" s="50"/>
      <c r="E22" s="8">
        <f>2.5*3/4</f>
        <v>1.875</v>
      </c>
    </row>
    <row r="23" spans="3:5" hidden="1" outlineLevel="1" x14ac:dyDescent="0.25">
      <c r="C23" s="49" t="s">
        <v>62</v>
      </c>
      <c r="D23" s="50"/>
      <c r="E23" s="8">
        <f>1.5*3/4</f>
        <v>1.125</v>
      </c>
    </row>
    <row r="24" spans="3:5" hidden="1" outlineLevel="1" x14ac:dyDescent="0.25">
      <c r="C24" s="49" t="s">
        <v>23</v>
      </c>
      <c r="D24" s="50"/>
      <c r="E24" s="8">
        <f>28/4</f>
        <v>7</v>
      </c>
    </row>
    <row r="25" spans="3:5" hidden="1" outlineLevel="1" x14ac:dyDescent="0.25">
      <c r="C25" s="54" t="s">
        <v>24</v>
      </c>
      <c r="D25" s="55"/>
      <c r="E25" s="9">
        <f>580/4</f>
        <v>145</v>
      </c>
    </row>
    <row r="26" spans="3:5" ht="15.75" collapsed="1" x14ac:dyDescent="0.25">
      <c r="C26" s="56" t="s">
        <v>51</v>
      </c>
      <c r="D26" s="56"/>
      <c r="E26" s="21" t="s">
        <v>8</v>
      </c>
    </row>
    <row r="27" spans="3:5" x14ac:dyDescent="0.25">
      <c r="C27" s="52" t="s">
        <v>44</v>
      </c>
      <c r="D27" s="53"/>
      <c r="E27" s="22">
        <f>E6*E17</f>
        <v>0</v>
      </c>
    </row>
    <row r="28" spans="3:5" x14ac:dyDescent="0.25">
      <c r="C28" s="49" t="s">
        <v>45</v>
      </c>
      <c r="D28" s="50"/>
      <c r="E28" s="23">
        <f>(E8*0*E18+E9*1*E18+E10*2*E18+E11*3*E18)/4</f>
        <v>0</v>
      </c>
    </row>
    <row r="29" spans="3:5" x14ac:dyDescent="0.25">
      <c r="C29" s="54" t="s">
        <v>46</v>
      </c>
      <c r="D29" s="55"/>
      <c r="E29" s="24">
        <f>E13*E19</f>
        <v>0</v>
      </c>
    </row>
    <row r="30" spans="3:5" ht="8.1" customHeight="1" x14ac:dyDescent="0.25"/>
    <row r="31" spans="3:5" ht="15.75" x14ac:dyDescent="0.25">
      <c r="C31" s="51" t="s">
        <v>52</v>
      </c>
      <c r="D31" s="51"/>
      <c r="E31" s="36" t="s">
        <v>8</v>
      </c>
    </row>
    <row r="32" spans="3:5" x14ac:dyDescent="0.25">
      <c r="C32" s="37" t="s">
        <v>20</v>
      </c>
      <c r="D32" s="38"/>
      <c r="E32" s="39" t="s">
        <v>16</v>
      </c>
    </row>
    <row r="33" spans="3:6" x14ac:dyDescent="0.25">
      <c r="C33" s="42" t="s">
        <v>22</v>
      </c>
      <c r="D33" s="44"/>
      <c r="E33" s="45">
        <f>IFERROR(IF(E32="Ja",E20*$E$6,0),0)</f>
        <v>0</v>
      </c>
    </row>
    <row r="34" spans="3:6" x14ac:dyDescent="0.25">
      <c r="C34" s="41" t="s">
        <v>67</v>
      </c>
      <c r="D34" s="40"/>
      <c r="E34" s="43" t="s">
        <v>16</v>
      </c>
    </row>
    <row r="35" spans="3:6" x14ac:dyDescent="0.25">
      <c r="C35" s="42" t="s">
        <v>63</v>
      </c>
      <c r="D35" s="44"/>
      <c r="E35" s="45">
        <f>IFERROR(IF(E34="Ja",E21*$E$6,0),0)</f>
        <v>0</v>
      </c>
    </row>
    <row r="36" spans="3:6" x14ac:dyDescent="0.25">
      <c r="C36" s="41" t="s">
        <v>59</v>
      </c>
      <c r="D36" s="40"/>
      <c r="E36" s="43" t="s">
        <v>16</v>
      </c>
    </row>
    <row r="37" spans="3:6" x14ac:dyDescent="0.25">
      <c r="C37" s="42" t="s">
        <v>61</v>
      </c>
      <c r="D37" s="44"/>
      <c r="E37" s="45">
        <f>IFERROR(IF(E36="Ja",E22*$E$12,0),0)</f>
        <v>0</v>
      </c>
    </row>
    <row r="38" spans="3:6" x14ac:dyDescent="0.25">
      <c r="C38" s="41" t="s">
        <v>60</v>
      </c>
      <c r="D38" s="40"/>
      <c r="E38" s="43" t="s">
        <v>16</v>
      </c>
    </row>
    <row r="39" spans="3:6" x14ac:dyDescent="0.25">
      <c r="C39" s="42" t="s">
        <v>62</v>
      </c>
      <c r="D39" s="44"/>
      <c r="E39" s="45">
        <f>IFERROR(IF(E38="Ja",E23*$E$12,0),0)</f>
        <v>0</v>
      </c>
    </row>
    <row r="40" spans="3:6" x14ac:dyDescent="0.25">
      <c r="C40" s="41" t="s">
        <v>13</v>
      </c>
      <c r="D40" s="40"/>
      <c r="E40" s="43" t="s">
        <v>16</v>
      </c>
    </row>
    <row r="41" spans="3:6" x14ac:dyDescent="0.25">
      <c r="C41" s="42" t="s">
        <v>23</v>
      </c>
      <c r="D41" s="47"/>
      <c r="E41" s="46">
        <f>IFERROR(IF(E40="Ja",E24*$E$13,0),0)</f>
        <v>0</v>
      </c>
    </row>
    <row r="42" spans="3:6" x14ac:dyDescent="0.25">
      <c r="C42" s="54" t="s">
        <v>24</v>
      </c>
      <c r="D42" s="55"/>
      <c r="E42" s="48">
        <f>IFERROR(IF(E14&gt;0,E25*$E$14,0),0)</f>
        <v>0</v>
      </c>
    </row>
    <row r="43" spans="3:6" ht="8.1" customHeight="1" x14ac:dyDescent="0.25"/>
    <row r="44" spans="3:6" ht="15.75" x14ac:dyDescent="0.25">
      <c r="C44" s="51" t="s">
        <v>49</v>
      </c>
      <c r="D44" s="51"/>
      <c r="E44" s="5" t="s">
        <v>7</v>
      </c>
      <c r="F44" s="5" t="s">
        <v>9</v>
      </c>
    </row>
    <row r="45" spans="3:6" x14ac:dyDescent="0.25">
      <c r="C45" s="52" t="s">
        <v>25</v>
      </c>
      <c r="D45" s="60"/>
      <c r="E45" s="32"/>
      <c r="F45" s="10">
        <v>15</v>
      </c>
    </row>
    <row r="46" spans="3:6" x14ac:dyDescent="0.25">
      <c r="C46" s="49" t="s">
        <v>26</v>
      </c>
      <c r="D46" s="50"/>
      <c r="E46" s="33"/>
      <c r="F46" s="11">
        <v>15</v>
      </c>
    </row>
    <row r="47" spans="3:6" x14ac:dyDescent="0.25">
      <c r="C47" s="49" t="s">
        <v>27</v>
      </c>
      <c r="D47" s="50"/>
      <c r="E47" s="33"/>
      <c r="F47" s="11">
        <v>15</v>
      </c>
    </row>
    <row r="48" spans="3:6" x14ac:dyDescent="0.25">
      <c r="C48" s="49" t="s">
        <v>28</v>
      </c>
      <c r="D48" s="50"/>
      <c r="E48" s="33"/>
      <c r="F48" s="11">
        <v>15</v>
      </c>
    </row>
    <row r="49" spans="3:6" x14ac:dyDescent="0.25">
      <c r="C49" s="49" t="s">
        <v>29</v>
      </c>
      <c r="D49" s="50"/>
      <c r="E49" s="33"/>
      <c r="F49" s="11">
        <v>25</v>
      </c>
    </row>
    <row r="50" spans="3:6" x14ac:dyDescent="0.25">
      <c r="C50" s="49" t="s">
        <v>30</v>
      </c>
      <c r="D50" s="50"/>
      <c r="E50" s="33"/>
      <c r="F50" s="11">
        <v>40</v>
      </c>
    </row>
    <row r="51" spans="3:6" x14ac:dyDescent="0.25">
      <c r="C51" s="49" t="s">
        <v>31</v>
      </c>
      <c r="D51" s="50"/>
      <c r="E51" s="33"/>
      <c r="F51" s="11">
        <v>30</v>
      </c>
    </row>
    <row r="52" spans="3:6" x14ac:dyDescent="0.25">
      <c r="C52" s="49" t="s">
        <v>32</v>
      </c>
      <c r="D52" s="50"/>
      <c r="E52" s="33"/>
      <c r="F52" s="11">
        <v>12</v>
      </c>
    </row>
    <row r="53" spans="3:6" x14ac:dyDescent="0.25">
      <c r="C53" s="49" t="s">
        <v>33</v>
      </c>
      <c r="D53" s="50"/>
      <c r="E53" s="33"/>
      <c r="F53" s="11">
        <v>38</v>
      </c>
    </row>
    <row r="54" spans="3:6" x14ac:dyDescent="0.25">
      <c r="C54" s="49" t="s">
        <v>34</v>
      </c>
      <c r="D54" s="50"/>
      <c r="E54" s="33"/>
      <c r="F54" s="11">
        <v>36</v>
      </c>
    </row>
    <row r="55" spans="3:6" x14ac:dyDescent="0.25">
      <c r="C55" s="49" t="s">
        <v>35</v>
      </c>
      <c r="D55" s="50"/>
      <c r="E55" s="34"/>
      <c r="F55" s="12">
        <v>8</v>
      </c>
    </row>
    <row r="56" spans="3:6" x14ac:dyDescent="0.25">
      <c r="C56" s="49" t="s">
        <v>36</v>
      </c>
      <c r="D56" s="50"/>
      <c r="E56" s="34"/>
      <c r="F56" s="12">
        <v>16</v>
      </c>
    </row>
    <row r="57" spans="3:6" x14ac:dyDescent="0.25">
      <c r="C57" s="49" t="s">
        <v>37</v>
      </c>
      <c r="D57" s="50"/>
      <c r="E57" s="34"/>
      <c r="F57" s="12">
        <v>30</v>
      </c>
    </row>
    <row r="58" spans="3:6" x14ac:dyDescent="0.25">
      <c r="C58" s="49" t="s">
        <v>38</v>
      </c>
      <c r="D58" s="50"/>
      <c r="E58" s="34"/>
      <c r="F58" s="12">
        <v>17</v>
      </c>
    </row>
    <row r="59" spans="3:6" x14ac:dyDescent="0.25">
      <c r="C59" s="49" t="s">
        <v>39</v>
      </c>
      <c r="D59" s="50"/>
      <c r="E59" s="34"/>
      <c r="F59" s="12">
        <v>26</v>
      </c>
    </row>
    <row r="60" spans="3:6" x14ac:dyDescent="0.25">
      <c r="C60" s="49" t="s">
        <v>40</v>
      </c>
      <c r="D60" s="50"/>
      <c r="E60" s="34"/>
      <c r="F60" s="12">
        <v>11</v>
      </c>
    </row>
    <row r="61" spans="3:6" x14ac:dyDescent="0.25">
      <c r="C61" s="49" t="s">
        <v>41</v>
      </c>
      <c r="D61" s="50"/>
      <c r="E61" s="34"/>
      <c r="F61" s="12">
        <v>21</v>
      </c>
    </row>
    <row r="62" spans="3:6" x14ac:dyDescent="0.25">
      <c r="C62" s="54" t="s">
        <v>42</v>
      </c>
      <c r="D62" s="55"/>
      <c r="E62" s="35"/>
      <c r="F62" s="13">
        <v>45</v>
      </c>
    </row>
    <row r="63" spans="3:6" ht="8.1" customHeight="1" x14ac:dyDescent="0.25"/>
    <row r="64" spans="3:6" ht="15.75" x14ac:dyDescent="0.25">
      <c r="C64" s="66" t="s">
        <v>50</v>
      </c>
      <c r="D64" s="66"/>
      <c r="E64" s="21" t="s">
        <v>8</v>
      </c>
      <c r="F64" s="21" t="s">
        <v>65</v>
      </c>
    </row>
    <row r="65" spans="3:6" x14ac:dyDescent="0.25">
      <c r="C65" s="19" t="s">
        <v>10</v>
      </c>
      <c r="D65" s="14"/>
      <c r="E65" s="15">
        <f>SUM(E27:E29)</f>
        <v>0</v>
      </c>
      <c r="F65" s="15">
        <f>IFERROR(E65/$E$12,0)</f>
        <v>0</v>
      </c>
    </row>
    <row r="66" spans="3:6" x14ac:dyDescent="0.25">
      <c r="C66" s="67" t="s">
        <v>11</v>
      </c>
      <c r="D66" s="68"/>
      <c r="E66" s="16">
        <f>SUM(E33:E42)</f>
        <v>0</v>
      </c>
      <c r="F66" s="16">
        <f>IFERROR(E66/$E$12,0)</f>
        <v>0</v>
      </c>
    </row>
    <row r="67" spans="3:6" x14ac:dyDescent="0.25">
      <c r="C67" s="69" t="s">
        <v>12</v>
      </c>
      <c r="D67" s="70"/>
      <c r="E67" s="17">
        <f>SUMPRODUCT(E45:E62,F45:F62)</f>
        <v>0</v>
      </c>
      <c r="F67" s="17">
        <f>IFERROR(E67/$E$12,0)</f>
        <v>0</v>
      </c>
    </row>
    <row r="68" spans="3:6" x14ac:dyDescent="0.25">
      <c r="C68" s="64" t="s">
        <v>0</v>
      </c>
      <c r="D68" s="65"/>
      <c r="E68" s="20">
        <f>SUM(E65:E67)</f>
        <v>0</v>
      </c>
      <c r="F68" s="20">
        <f>IFERROR(E68/$E$12,0)</f>
        <v>0</v>
      </c>
    </row>
    <row r="70" spans="3:6" ht="55.5" customHeight="1" x14ac:dyDescent="0.25">
      <c r="C70" s="63" t="s">
        <v>66</v>
      </c>
      <c r="D70" s="63"/>
    </row>
    <row r="71" spans="3:6" ht="108.75" customHeight="1" x14ac:dyDescent="0.25">
      <c r="C71" s="63" t="s">
        <v>64</v>
      </c>
      <c r="D71" s="63"/>
    </row>
  </sheetData>
  <sheetProtection algorithmName="SHA-512" hashValue="QxGf6LhFPCXGxwTw9GGOTTn16VrAou+yQM6zisFCqTlt88ZyH+1UqnWhBwha2t1hefpNgs0BBndlm5hOx3vrmw==" saltValue="mU7JrykluAXxV79kPbQ/2Q==" spinCount="100000" sheet="1" selectLockedCells="1"/>
  <mergeCells count="53">
    <mergeCell ref="C71:D71"/>
    <mergeCell ref="C48:D48"/>
    <mergeCell ref="C49:D49"/>
    <mergeCell ref="C50:D50"/>
    <mergeCell ref="C51:D51"/>
    <mergeCell ref="C52:D52"/>
    <mergeCell ref="C68:D68"/>
    <mergeCell ref="C64:D64"/>
    <mergeCell ref="C66:D66"/>
    <mergeCell ref="C67:D67"/>
    <mergeCell ref="C70:D70"/>
    <mergeCell ref="C61:D61"/>
    <mergeCell ref="C62:D62"/>
    <mergeCell ref="C46:D46"/>
    <mergeCell ref="C47:D47"/>
    <mergeCell ref="C53:D53"/>
    <mergeCell ref="C56:D56"/>
    <mergeCell ref="C57:D57"/>
    <mergeCell ref="C5:D5"/>
    <mergeCell ref="C6:D6"/>
    <mergeCell ref="C12:D12"/>
    <mergeCell ref="C13:D13"/>
    <mergeCell ref="C8:D8"/>
    <mergeCell ref="C9:D9"/>
    <mergeCell ref="C10:D10"/>
    <mergeCell ref="C11:D11"/>
    <mergeCell ref="C7:D7"/>
    <mergeCell ref="C18:D18"/>
    <mergeCell ref="C14:D14"/>
    <mergeCell ref="C1:C3"/>
    <mergeCell ref="D1:E3"/>
    <mergeCell ref="C60:D60"/>
    <mergeCell ref="C44:D44"/>
    <mergeCell ref="C45:D45"/>
    <mergeCell ref="C54:D54"/>
    <mergeCell ref="C55:D55"/>
    <mergeCell ref="C58:D58"/>
    <mergeCell ref="C59:D59"/>
    <mergeCell ref="C16:D16"/>
    <mergeCell ref="C42:D42"/>
    <mergeCell ref="C19:D19"/>
    <mergeCell ref="C25:D25"/>
    <mergeCell ref="C17:D17"/>
    <mergeCell ref="C20:D20"/>
    <mergeCell ref="C22:D22"/>
    <mergeCell ref="C21:D21"/>
    <mergeCell ref="C31:D31"/>
    <mergeCell ref="C27:D27"/>
    <mergeCell ref="C29:D29"/>
    <mergeCell ref="C26:D26"/>
    <mergeCell ref="C28:D28"/>
    <mergeCell ref="C24:D24"/>
    <mergeCell ref="C23:D23"/>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Dropdown!$B$2:$B$3</xm:f>
          </x14:formula1>
          <xm:sqref>E32 E34 E36 E38 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baseColWidth="10" defaultRowHeight="15" x14ac:dyDescent="0.25"/>
  <sheetData>
    <row r="1" spans="1:2" x14ac:dyDescent="0.25">
      <c r="A1" t="s">
        <v>1</v>
      </c>
      <c r="B1" t="s">
        <v>14</v>
      </c>
    </row>
    <row r="2" spans="1:2" x14ac:dyDescent="0.25">
      <c r="A2" s="1" t="s">
        <v>2</v>
      </c>
      <c r="B2" t="s">
        <v>15</v>
      </c>
    </row>
    <row r="3" spans="1:2" x14ac:dyDescent="0.25">
      <c r="A3" s="1"/>
      <c r="B3"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Fallwertrechner IKK classic</vt:lpstr>
      <vt:lpstr>Dropdown</vt:lpstr>
    </vt:vector>
  </TitlesOfParts>
  <Company>Deutscher Hausaerzteverband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Roesner, Mirabell</dc:creator>
  <cp:lastModifiedBy>Fakdani, Aryan</cp:lastModifiedBy>
  <dcterms:created xsi:type="dcterms:W3CDTF">2020-02-04T14:06:43Z</dcterms:created>
  <dcterms:modified xsi:type="dcterms:W3CDTF">2021-02-26T14:29:21Z</dcterms:modified>
</cp:coreProperties>
</file>