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HÄVG\Verträge\IKK classic bundesweit 2013\Fallwertrechner\"/>
    </mc:Choice>
  </mc:AlternateContent>
  <xr:revisionPtr revIDLastSave="0" documentId="8_{1D548D8E-014A-45D0-B496-0928E8C35D74}" xr6:coauthVersionLast="47" xr6:coauthVersionMax="47" xr10:uidLastSave="{00000000-0000-0000-0000-000000000000}"/>
  <workbookProtection workbookAlgorithmName="SHA-512" workbookHashValue="ZfFl6NxAtoTRWrddhwfPQbqowu3scSh36WMoo+SGjRNj8tJcUFH8lINO4eNfSCarx4W5MFti6jHdHSd8FaNJPw==" workbookSaltValue="dlGVhzUz2DECQi9NDoEAxA==" workbookSpinCount="100000" lockStructure="1"/>
  <bookViews>
    <workbookView xWindow="-120" yWindow="-120" windowWidth="29040" windowHeight="15840" xr2:uid="{00000000-000D-0000-FFFF-FFFF00000000}"/>
  </bookViews>
  <sheets>
    <sheet name="Fallwertrechner" sheetId="1" r:id="rId1"/>
    <sheet name="Fallwertrechner_gestaffelte_P2" sheetId="3" state="hidden" r:id="rId2"/>
    <sheet name="Dropdown" sheetId="2" state="hidden" r:id="rId3"/>
    <sheet name="Fallwertrechner_Bsp._AOK_WL"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1" l="1"/>
  <c r="D36" i="1"/>
  <c r="D40" i="1"/>
  <c r="D22" i="1"/>
  <c r="D21" i="1"/>
  <c r="D20" i="1"/>
  <c r="D29" i="1"/>
  <c r="D34" i="1"/>
  <c r="D42" i="1"/>
  <c r="D32" i="1"/>
  <c r="D19" i="1"/>
  <c r="D41" i="1"/>
  <c r="D16" i="1"/>
  <c r="D15" i="1"/>
  <c r="D28" i="1" l="1"/>
  <c r="D27" i="1"/>
  <c r="E15" i="3" l="1"/>
  <c r="C36" i="4" l="1"/>
  <c r="D67" i="1"/>
  <c r="E67" i="1" l="1"/>
  <c r="D69" i="4"/>
  <c r="D68" i="4"/>
  <c r="D67" i="4"/>
  <c r="D70" i="4" s="1"/>
  <c r="C69" i="4" l="1"/>
  <c r="C37" i="4"/>
  <c r="C33" i="4"/>
  <c r="C32" i="4"/>
  <c r="C31" i="4"/>
  <c r="C30" i="4"/>
  <c r="C29" i="4"/>
  <c r="C68" i="4" l="1"/>
  <c r="C67" i="4"/>
  <c r="D25" i="3"/>
  <c r="E17" i="3"/>
  <c r="E16" i="3"/>
  <c r="E14" i="3"/>
  <c r="E13" i="3"/>
  <c r="E12" i="3"/>
  <c r="C70" i="4" l="1"/>
  <c r="D44" i="3" l="1"/>
  <c r="D43" i="3"/>
  <c r="D42" i="3"/>
  <c r="D65" i="1"/>
  <c r="E65" i="1" s="1"/>
  <c r="D45" i="3" l="1"/>
  <c r="D66" i="1"/>
  <c r="D68" i="1" l="1"/>
  <c r="E68" i="1" s="1"/>
  <c r="E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Roesner, Mirabell</author>
    <author>Rösner, Mirabell</author>
  </authors>
  <commentList>
    <comment ref="D11" authorId="0" shapeId="0" xr:uid="{4AF288CB-7E45-4461-8835-43397675FF55}">
      <text>
        <r>
          <rPr>
            <b/>
            <sz val="9"/>
            <color indexed="81"/>
            <rFont val="Segoe UI"/>
            <family val="2"/>
          </rPr>
          <t>Roesner, Mirabell:</t>
        </r>
        <r>
          <rPr>
            <sz val="9"/>
            <color indexed="81"/>
            <rFont val="Segoe UI"/>
            <family val="2"/>
          </rPr>
          <t xml:space="preserve">
Bitte "Ja" oder "Nein" auswählen.</t>
        </r>
      </text>
    </comment>
    <comment ref="D12" authorId="0" shapeId="0" xr:uid="{00000000-0006-0000-0000-000001000000}">
      <text>
        <r>
          <rPr>
            <b/>
            <sz val="9"/>
            <color indexed="81"/>
            <rFont val="Segoe UI"/>
            <family val="2"/>
          </rPr>
          <t>Roesner, Mirabell:</t>
        </r>
        <r>
          <rPr>
            <sz val="9"/>
            <color indexed="81"/>
            <rFont val="Segoe UI"/>
            <family val="2"/>
          </rPr>
          <t xml:space="preserve">
Bitte "Ja" oder "Nein" auswählen.</t>
        </r>
      </text>
    </comment>
    <comment ref="D33" authorId="0" shapeId="0" xr:uid="{8B9499D5-AE82-4B3F-9BED-81425E52DECD}">
      <text>
        <r>
          <rPr>
            <b/>
            <sz val="9"/>
            <color indexed="81"/>
            <rFont val="Segoe UI"/>
            <family val="2"/>
          </rPr>
          <t>Roesner, Mirabell:</t>
        </r>
        <r>
          <rPr>
            <sz val="9"/>
            <color indexed="81"/>
            <rFont val="Segoe UI"/>
            <family val="2"/>
          </rPr>
          <t xml:space="preserve">
Bitte "Ja" oder "Nein" auswählen.</t>
        </r>
      </text>
    </comment>
    <comment ref="D35" authorId="1" shapeId="0" xr:uid="{82939EED-F3C8-4139-8960-FD5CC637E804}">
      <text>
        <r>
          <rPr>
            <b/>
            <sz val="9"/>
            <color indexed="81"/>
            <rFont val="Segoe UI"/>
            <charset val="1"/>
          </rPr>
          <t>Rösner, Mirabell:</t>
        </r>
        <r>
          <rPr>
            <sz val="9"/>
            <color indexed="81"/>
            <rFont val="Segoe UI"/>
            <charset val="1"/>
          </rPr>
          <t xml:space="preserve">
Entweder rot 1 = ja oder rot 2 = ja, kann nicht zusammen ausgewählt werden.</t>
        </r>
      </text>
    </comment>
    <comment ref="D37" authorId="1" shapeId="0" xr:uid="{3DA2F9D2-A768-48D7-95B8-26933C8662DB}">
      <text>
        <r>
          <rPr>
            <b/>
            <sz val="9"/>
            <color indexed="81"/>
            <rFont val="Segoe UI"/>
            <charset val="1"/>
          </rPr>
          <t>Rösner, Mirabell:</t>
        </r>
        <r>
          <rPr>
            <sz val="9"/>
            <color indexed="81"/>
            <rFont val="Segoe UI"/>
            <charset val="1"/>
          </rPr>
          <t xml:space="preserve">
Entweder rot 1 = ja oder rot 2 = ja, kann nicht zusammen ausgewählt werden.</t>
        </r>
      </text>
    </comment>
    <comment ref="D39" authorId="0" shapeId="0" xr:uid="{3BF5CB96-66CD-48B5-8C47-536AFD17D65D}">
      <text>
        <r>
          <rPr>
            <b/>
            <sz val="9"/>
            <color indexed="81"/>
            <rFont val="Segoe UI"/>
            <family val="2"/>
          </rPr>
          <t>Roesner, Mirabell:</t>
        </r>
        <r>
          <rPr>
            <sz val="9"/>
            <color indexed="81"/>
            <rFont val="Segoe UI"/>
            <family val="2"/>
          </rPr>
          <t xml:space="preserve">
Bitte "Ja" oder "Nein" auswählen.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Roesner, Mirabell</author>
  </authors>
  <commentList>
    <comment ref="D9" authorId="0" shapeId="0" xr:uid="{00000000-0006-0000-0100-000001000000}">
      <text>
        <r>
          <rPr>
            <b/>
            <sz val="9"/>
            <color indexed="81"/>
            <rFont val="Segoe UI"/>
            <family val="2"/>
          </rPr>
          <t>Roesner, Mirabell:</t>
        </r>
        <r>
          <rPr>
            <sz val="9"/>
            <color indexed="81"/>
            <rFont val="Segoe UI"/>
            <family val="2"/>
          </rPr>
          <t xml:space="preserve">
Bitte "Ja" oder "Nein" auswählen.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Roesner, Mirabell</author>
  </authors>
  <commentList>
    <comment ref="C16" authorId="0" shapeId="0" xr:uid="{00000000-0006-0000-0300-000001000000}">
      <text>
        <r>
          <rPr>
            <b/>
            <sz val="9"/>
            <color indexed="81"/>
            <rFont val="Segoe UI"/>
            <family val="2"/>
          </rPr>
          <t>Roesner, Mirabell:</t>
        </r>
        <r>
          <rPr>
            <sz val="9"/>
            <color indexed="81"/>
            <rFont val="Segoe UI"/>
            <family val="2"/>
          </rPr>
          <t xml:space="preserve">
Bitte "Ja" oder "Nein" auswählen.</t>
        </r>
      </text>
    </comment>
    <comment ref="C17" authorId="0" shapeId="0" xr:uid="{00000000-0006-0000-0300-000002000000}">
      <text>
        <r>
          <rPr>
            <b/>
            <sz val="9"/>
            <color indexed="81"/>
            <rFont val="Segoe UI"/>
            <family val="2"/>
          </rPr>
          <t>Roesner, Mirabell:</t>
        </r>
        <r>
          <rPr>
            <sz val="9"/>
            <color indexed="81"/>
            <rFont val="Segoe UI"/>
            <family val="2"/>
          </rPr>
          <t xml:space="preserve">
Bitte "Ja" oder "Nein" auswählen.</t>
        </r>
      </text>
    </comment>
  </commentList>
</comments>
</file>

<file path=xl/sharedStrings.xml><?xml version="1.0" encoding="utf-8"?>
<sst xmlns="http://schemas.openxmlformats.org/spreadsheetml/2006/main" count="189" uniqueCount="123">
  <si>
    <t>Gesamtsumme</t>
  </si>
  <si>
    <t>Neu</t>
  </si>
  <si>
    <t>x</t>
  </si>
  <si>
    <t>Praxisdaten</t>
  </si>
  <si>
    <t>Berechnung Pauschalen</t>
  </si>
  <si>
    <t>Berechnung Zuschläge</t>
  </si>
  <si>
    <t>Berechnung Einzelleistungen</t>
  </si>
  <si>
    <t>Anzahl eingeschriebene Versicherte</t>
  </si>
  <si>
    <t>Anzahl Fälle (Vers. mit APK)</t>
  </si>
  <si>
    <t>Anzahl Chroniker</t>
  </si>
  <si>
    <t>Eingabefeld</t>
  </si>
  <si>
    <t>Rahmenbedingungen</t>
  </si>
  <si>
    <t>Anzahl</t>
  </si>
  <si>
    <t>Betrag</t>
  </si>
  <si>
    <t>Betrag je Leistung</t>
  </si>
  <si>
    <t>Zusammensetzung Fallwert</t>
  </si>
  <si>
    <t>Pauschalen</t>
  </si>
  <si>
    <t>Zuschläge</t>
  </si>
  <si>
    <t>Einzelleistungen</t>
  </si>
  <si>
    <t>EL 1</t>
  </si>
  <si>
    <t>EL 2</t>
  </si>
  <si>
    <t>EL 3</t>
  </si>
  <si>
    <r>
      <t xml:space="preserve">Kalkulation </t>
    </r>
    <r>
      <rPr>
        <b/>
        <sz val="18"/>
        <color theme="0"/>
        <rFont val="Calibri"/>
        <family val="2"/>
      </rPr>
      <t xml:space="preserve">Ø </t>
    </r>
    <r>
      <rPr>
        <b/>
        <sz val="18"/>
        <color theme="0"/>
        <rFont val="Calibri"/>
        <family val="2"/>
        <scheme val="minor"/>
      </rPr>
      <t>Fallwert Vertrag_Region je Quartal</t>
    </r>
  </si>
  <si>
    <t>Betrag je Fall</t>
  </si>
  <si>
    <t>Gestaffelte P2: Behandlungsquartale</t>
  </si>
  <si>
    <t>kein Behandlungsquartal</t>
  </si>
  <si>
    <t>1 Behandlungsquartal</t>
  </si>
  <si>
    <t>2 Behandlungsquartale (innerhalb 1 Halbjahr)</t>
  </si>
  <si>
    <t>2 Behandlungsquartale (auf 2 Halbjahre verteilt)</t>
  </si>
  <si>
    <t>3 Behandlungsquartale</t>
  </si>
  <si>
    <t>4 Behandlungsquartale</t>
  </si>
  <si>
    <t>Beschäftigung VERAH</t>
  </si>
  <si>
    <t>VERAH</t>
  </si>
  <si>
    <t>Ja</t>
  </si>
  <si>
    <t>Nein</t>
  </si>
  <si>
    <t>Fälle p.a.</t>
  </si>
  <si>
    <t>VERAH-Zuschlag auf P3</t>
  </si>
  <si>
    <t>P1</t>
  </si>
  <si>
    <t>P2</t>
  </si>
  <si>
    <t>P3</t>
  </si>
  <si>
    <t>Z2</t>
  </si>
  <si>
    <t>BPA</t>
  </si>
  <si>
    <t>BPB</t>
  </si>
  <si>
    <t>BPC</t>
  </si>
  <si>
    <t>Pauschale Palliativ</t>
  </si>
  <si>
    <t>Anzahl Palliativpatienten mit APK</t>
  </si>
  <si>
    <t>Anzahl Fälle gesamt (Vers. mit APK)</t>
  </si>
  <si>
    <t>Qualifikation Psychosomatik</t>
  </si>
  <si>
    <t>Anzahl Patienten mit APK - 0 bis 5 Jahre</t>
  </si>
  <si>
    <t>Anzahl Patienten mit APK - 6 bis 59 Jahre</t>
  </si>
  <si>
    <t>Anzahl Patienten mit APK - &gt; 60 Jahre</t>
  </si>
  <si>
    <t>Praxisdaten Versicherte</t>
  </si>
  <si>
    <t>Praxisdaten Qualifikationen</t>
  </si>
  <si>
    <t>Vorhanden Ja/Nein</t>
  </si>
  <si>
    <t>Zuschlag Psychosomatik auf P2</t>
  </si>
  <si>
    <t>01100: Unvorhergesehene Inanspruchnahme I</t>
  </si>
  <si>
    <t>01101: Unvorhergesehene Inanspruchnahme II</t>
  </si>
  <si>
    <t xml:space="preserve">  1410: Besuch</t>
  </si>
  <si>
    <t xml:space="preserve">  1411: ungeplanter eiliger Besuch  </t>
  </si>
  <si>
    <t xml:space="preserve">  1413: Mitbesuch</t>
  </si>
  <si>
    <t xml:space="preserve">  1417: Besuch durch Verah / nur bei Palliativpatienten</t>
  </si>
  <si>
    <t xml:space="preserve">  1490: Besuche von Palliativpatienten</t>
  </si>
  <si>
    <t>02310: Versorgung chronischer Wunden</t>
  </si>
  <si>
    <t>02311: Behandlung diabetischer Fuß</t>
  </si>
  <si>
    <t>02312: Behandlung chronisch venöser Ulcera cruris</t>
  </si>
  <si>
    <t xml:space="preserve">  0010: Verlängerte Sprechzeit </t>
  </si>
  <si>
    <t xml:space="preserve">  2304: Überleitungsmanagement / persönlich</t>
  </si>
  <si>
    <t xml:space="preserve">  2305: Überleitungsmanagement / telefonisch</t>
  </si>
  <si>
    <t xml:space="preserve">  2005: Postoperative hausärztliche Betreuung</t>
  </si>
  <si>
    <t xml:space="preserve">  4401: Wegepauschale A bis 5 km</t>
  </si>
  <si>
    <t xml:space="preserve">  4402: Wegepauschale B 5,1 km - 10 km</t>
  </si>
  <si>
    <t xml:space="preserve">  4403: Wegepauschale C ab 10,1 km</t>
  </si>
  <si>
    <t>03240: Geriatrisches Basisassessment</t>
  </si>
  <si>
    <t>33012: Schilddrüsen Sonographie</t>
  </si>
  <si>
    <t>33042: Abdominelle Sonographie</t>
  </si>
  <si>
    <t>01730: Krebsfrüherkennung Frau</t>
  </si>
  <si>
    <t>01731: Krebsfrüherkennung Mann</t>
  </si>
  <si>
    <t>01732/01732B: Gesundheitsuntersuchung</t>
  </si>
  <si>
    <t>01745: Krebsfrüherkennung Haut</t>
  </si>
  <si>
    <t>01746: Krebsfrüherkennung Haut (bei gleichzeitiger Erbringung GU)</t>
  </si>
  <si>
    <t>Fallwert*</t>
  </si>
  <si>
    <t>* Der errechnete HZV-Fallwert basiert auf der Eingabe Ihrer Daten und zeigt Ihnen den daraus resultierenden durchschnittlichen Fallwert pro Quartal an. Hinzu kommen weitere Leistungen, die weiter über die Kassenärztliche Vereinigung abgerechnet werden (z.B. DMP, Ärztlicher Bereitschaftsdienst). Die von Ihnen mit dieser Tabelle ermittelte Hochrechnung stellt keinen garantierten Honoraranspruch im Rahmen Ihrer zukünftigen Abrechnungen dar.</t>
  </si>
  <si>
    <t>00030: LUTS (Lower Urinary Tract Symptons</t>
  </si>
  <si>
    <t xml:space="preserve">00031: LUTS - Nachsorgekontrolle bei positivem Befund </t>
  </si>
  <si>
    <t>00032: Diabetische Neuropathie</t>
  </si>
  <si>
    <t xml:space="preserve">00033: Diab. Neuropathie - Nachsorgekontrolle bei positivem Befund </t>
  </si>
  <si>
    <t xml:space="preserve">01101: Unvorhergesehene Inanspruchnahme II </t>
  </si>
  <si>
    <t>01410: Besuch</t>
  </si>
  <si>
    <t>01413: Mitbesuch</t>
  </si>
  <si>
    <t xml:space="preserve">01611: Verordnung medizinischer Reha </t>
  </si>
  <si>
    <t>01732: /01732B: Gesundheitsuntersuchung</t>
  </si>
  <si>
    <t xml:space="preserve">02300: Kleinchirurgischer Eingriff I und/oder primäre Wundversorgung und/oder Epilation </t>
  </si>
  <si>
    <t xml:space="preserve">02301: Kleinchirurgischer Eingriff II und/oder primäre Wundversorgung und/oder Epilation </t>
  </si>
  <si>
    <t xml:space="preserve">02302: Kleinchirurgischer Eingriff III und/oder primäre Wundversorgung und/oder Epilation </t>
  </si>
  <si>
    <t xml:space="preserve">03240: Hausärztlich-geriatrisches Basisassesment </t>
  </si>
  <si>
    <t>03321: Belastungs-EKG</t>
  </si>
  <si>
    <t>33012: Schilddrüsen-Sonografie</t>
  </si>
  <si>
    <t xml:space="preserve">33042: Abdominelle Sonografie </t>
  </si>
  <si>
    <t>U1-U9, J1</t>
  </si>
  <si>
    <t xml:space="preserve">Zuschlag Palliativbehandlung </t>
  </si>
  <si>
    <t>P1 kontaktunabhängige Pauschale</t>
  </si>
  <si>
    <t>P2 kontaktabhängige Pauschale</t>
  </si>
  <si>
    <t xml:space="preserve">P3 Chronikerpauschale </t>
  </si>
  <si>
    <t>Zuschlag Psychosomatik P1</t>
  </si>
  <si>
    <t>Zuschlag Impfquote auf P1</t>
  </si>
  <si>
    <t xml:space="preserve">Zuschlag zur rationalen Pharmakotherapie auf P2 grün </t>
  </si>
  <si>
    <t xml:space="preserve">Anzahl Versicherte mit chronischer Erkrankung </t>
  </si>
  <si>
    <t xml:space="preserve">Psychosomatik-Qualifikation </t>
  </si>
  <si>
    <t xml:space="preserve">Berechnung Pauschalen </t>
  </si>
  <si>
    <t>Zuschlag Palliativbehandlung</t>
  </si>
  <si>
    <t xml:space="preserve">€ </t>
  </si>
  <si>
    <t>Zuschlag VERAH auf P3</t>
  </si>
  <si>
    <t>Zuschlag Psychosomatik auf P1</t>
  </si>
  <si>
    <t xml:space="preserve">Erfüllung der Impfquote </t>
  </si>
  <si>
    <t>Zuschlag Impfquote auf P1*</t>
  </si>
  <si>
    <t>Zuschlag zur rationalen Pharmakotherapie auf P2 rot 1</t>
  </si>
  <si>
    <t>Zuschlag zur rationalen Pharmakotherapie auf P2 rot 2</t>
  </si>
  <si>
    <t>Erfüllung Quote rationale Pharmakotherapie grün</t>
  </si>
  <si>
    <t xml:space="preserve">Anzahl Palliativpatienten </t>
  </si>
  <si>
    <t>Erfüllung Quote rationale Pharmakotherapie rot 1</t>
  </si>
  <si>
    <t>Erfüllung Quote rationale Pharmakotherapie rot 2</t>
  </si>
  <si>
    <r>
      <t xml:space="preserve">Kalkulation </t>
    </r>
    <r>
      <rPr>
        <b/>
        <sz val="18"/>
        <color theme="0"/>
        <rFont val="Calibri"/>
        <family val="2"/>
      </rPr>
      <t xml:space="preserve">Ø </t>
    </r>
    <r>
      <rPr>
        <b/>
        <sz val="18"/>
        <color theme="0"/>
        <rFont val="Calibri"/>
        <family val="2"/>
        <scheme val="minor"/>
      </rPr>
      <t>Fallwert IKK_classic (Bund) je Quartal</t>
    </r>
  </si>
  <si>
    <t xml:space="preserve">Anzahl Fälle (Versicherte mit Arzt-Patienten-Kontakt)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</si>
</sst>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8"/>
      <color theme="0"/>
      <name val="Calibri"/>
      <family val="2"/>
      <scheme val="minor"/>
    </font>
    <font>
      <b/>
      <sz val="18"/>
      <color theme="0"/>
      <name val="Calibri"/>
      <family val="2"/>
    </font>
    <font>
      <sz val="9"/>
      <color indexed="81"/>
      <name val="Segoe UI"/>
      <family val="2"/>
    </font>
    <font>
      <b/>
      <sz val="9"/>
      <color indexed="81"/>
      <name val="Segoe UI"/>
      <family val="2"/>
    </font>
    <font>
      <sz val="10"/>
      <name val="Verdana"/>
      <family val="2"/>
    </font>
    <font>
      <sz val="9"/>
      <color indexed="81"/>
      <name val="Segoe UI"/>
      <charset val="1"/>
    </font>
    <font>
      <b/>
      <sz val="9"/>
      <color indexed="81"/>
      <name val="Segoe UI"/>
      <charset val="1"/>
    </font>
  </fonts>
  <fills count="5">
    <fill>
      <patternFill patternType="none"/>
    </fill>
    <fill>
      <patternFill patternType="gray125"/>
    </fill>
    <fill>
      <patternFill patternType="solid">
        <fgColor theme="4" tint="0.79998168889431442"/>
        <bgColor indexed="64"/>
      </patternFill>
    </fill>
    <fill>
      <patternFill patternType="solid">
        <fgColor rgb="FF17234E"/>
        <bgColor indexed="64"/>
      </patternFill>
    </fill>
    <fill>
      <patternFill patternType="solid">
        <fgColor theme="9" tint="0.79998168889431442"/>
        <bgColor indexed="64"/>
      </patternFill>
    </fill>
  </fills>
  <borders count="45">
    <border>
      <left/>
      <right/>
      <top/>
      <bottom/>
      <diagonal/>
    </border>
    <border>
      <left style="thin">
        <color rgb="FF17234E"/>
      </left>
      <right/>
      <top style="thin">
        <color rgb="FF17234E"/>
      </top>
      <bottom/>
      <diagonal/>
    </border>
    <border>
      <left/>
      <right/>
      <top style="thin">
        <color rgb="FF17234E"/>
      </top>
      <bottom/>
      <diagonal/>
    </border>
    <border>
      <left/>
      <right style="thin">
        <color rgb="FF17234E"/>
      </right>
      <top style="thin">
        <color rgb="FF17234E"/>
      </top>
      <bottom/>
      <diagonal/>
    </border>
    <border>
      <left style="thin">
        <color rgb="FF17234E"/>
      </left>
      <right/>
      <top/>
      <bottom/>
      <diagonal/>
    </border>
    <border>
      <left/>
      <right style="thin">
        <color rgb="FF17234E"/>
      </right>
      <top/>
      <bottom/>
      <diagonal/>
    </border>
    <border>
      <left style="thin">
        <color rgb="FF17234E"/>
      </left>
      <right/>
      <top/>
      <bottom style="thin">
        <color rgb="FF17234E"/>
      </bottom>
      <diagonal/>
    </border>
    <border>
      <left/>
      <right/>
      <top/>
      <bottom style="thin">
        <color rgb="FF17234E"/>
      </bottom>
      <diagonal/>
    </border>
    <border>
      <left style="hair">
        <color rgb="FF17234E"/>
      </left>
      <right style="thin">
        <color rgb="FF17234E"/>
      </right>
      <top style="thin">
        <color rgb="FF17234E"/>
      </top>
      <bottom/>
      <diagonal/>
    </border>
    <border>
      <left style="hair">
        <color rgb="FF17234E"/>
      </left>
      <right style="thin">
        <color rgb="FF17234E"/>
      </right>
      <top/>
      <bottom/>
      <diagonal/>
    </border>
    <border>
      <left style="hair">
        <color rgb="FF17234E"/>
      </left>
      <right style="thin">
        <color rgb="FF17234E"/>
      </right>
      <top/>
      <bottom style="thin">
        <color rgb="FF17234E"/>
      </bottom>
      <diagonal/>
    </border>
    <border>
      <left style="hair">
        <color auto="1"/>
      </left>
      <right style="thin">
        <color auto="1"/>
      </right>
      <top style="thin">
        <color auto="1"/>
      </top>
      <bottom style="thin">
        <color auto="1"/>
      </bottom>
      <diagonal/>
    </border>
    <border>
      <left style="hair">
        <color rgb="FF17234E"/>
      </left>
      <right/>
      <top/>
      <bottom/>
      <diagonal/>
    </border>
    <border>
      <left style="hair">
        <color rgb="FF17234E"/>
      </left>
      <right/>
      <top/>
      <bottom style="thin">
        <color rgb="FF17234E"/>
      </bottom>
      <diagonal/>
    </border>
    <border>
      <left/>
      <right/>
      <top/>
      <bottom style="hair">
        <color auto="1"/>
      </bottom>
      <diagonal/>
    </border>
    <border>
      <left/>
      <right/>
      <top style="hair">
        <color auto="1"/>
      </top>
      <bottom style="thin">
        <color auto="1"/>
      </bottom>
      <diagonal/>
    </border>
    <border>
      <left style="hair">
        <color rgb="FF17234E"/>
      </left>
      <right style="hair">
        <color rgb="FF17234E"/>
      </right>
      <top style="thin">
        <color rgb="FF17234E"/>
      </top>
      <bottom/>
      <diagonal/>
    </border>
    <border>
      <left style="hair">
        <color rgb="FF17234E"/>
      </left>
      <right style="hair">
        <color rgb="FF17234E"/>
      </right>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thin">
        <color auto="1"/>
      </bottom>
      <diagonal/>
    </border>
    <border>
      <left style="hair">
        <color auto="1"/>
      </left>
      <right style="thin">
        <color auto="1"/>
      </right>
      <top style="thin">
        <color rgb="FF17234E"/>
      </top>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thin">
        <color auto="1"/>
      </right>
      <top/>
      <bottom style="hair">
        <color auto="1"/>
      </bottom>
      <diagonal/>
    </border>
    <border>
      <left/>
      <right style="hair">
        <color rgb="FF17234E"/>
      </right>
      <top/>
      <bottom/>
      <diagonal/>
    </border>
    <border>
      <left/>
      <right style="hair">
        <color rgb="FF17234E"/>
      </right>
      <top style="thin">
        <color rgb="FF17234E"/>
      </top>
      <bottom/>
      <diagonal/>
    </border>
    <border>
      <left style="hair">
        <color rgb="FF17234E"/>
      </left>
      <right style="hair">
        <color rgb="FF17234E"/>
      </right>
      <top/>
      <bottom style="thin">
        <color rgb="FF17234E"/>
      </bottom>
      <diagonal/>
    </border>
    <border>
      <left/>
      <right style="hair">
        <color rgb="FF17234E"/>
      </right>
      <top/>
      <bottom style="thin">
        <color rgb="FF17234E"/>
      </bottom>
      <diagonal/>
    </border>
    <border>
      <left style="thin">
        <color auto="1"/>
      </left>
      <right/>
      <top/>
      <bottom/>
      <diagonal/>
    </border>
    <border>
      <left style="thin">
        <color auto="1"/>
      </left>
      <right/>
      <top/>
      <bottom style="hair">
        <color auto="1"/>
      </bottom>
      <diagonal/>
    </border>
    <border>
      <left style="thin">
        <color auto="1"/>
      </left>
      <right/>
      <top style="hair">
        <color auto="1"/>
      </top>
      <bottom style="thin">
        <color auto="1"/>
      </bottom>
      <diagonal/>
    </border>
    <border>
      <left style="thin">
        <color rgb="FF17234E"/>
      </left>
      <right/>
      <top style="hair">
        <color indexed="64"/>
      </top>
      <bottom/>
      <diagonal/>
    </border>
    <border>
      <left/>
      <right style="hair">
        <color rgb="FF17234E"/>
      </right>
      <top style="hair">
        <color indexed="64"/>
      </top>
      <bottom/>
      <diagonal/>
    </border>
    <border>
      <left style="thin">
        <color rgb="FF17234E"/>
      </left>
      <right/>
      <top style="hair">
        <color indexed="64"/>
      </top>
      <bottom style="thin">
        <color indexed="64"/>
      </bottom>
      <diagonal/>
    </border>
    <border>
      <left/>
      <right style="hair">
        <color rgb="FF17234E"/>
      </right>
      <top style="hair">
        <color indexed="64"/>
      </top>
      <bottom style="thin">
        <color indexed="64"/>
      </bottom>
      <diagonal/>
    </border>
    <border>
      <left style="hair">
        <color rgb="FF17234E"/>
      </left>
      <right style="thin">
        <color rgb="FF17234E"/>
      </right>
      <top style="hair">
        <color indexed="64"/>
      </top>
      <bottom/>
      <diagonal/>
    </border>
    <border>
      <left style="hair">
        <color rgb="FF17234E"/>
      </left>
      <right style="thin">
        <color rgb="FF17234E"/>
      </right>
      <top style="hair">
        <color indexed="64"/>
      </top>
      <bottom style="hair">
        <color indexed="64"/>
      </bottom>
      <diagonal/>
    </border>
    <border>
      <left style="hair">
        <color rgb="FF17234E"/>
      </left>
      <right style="thin">
        <color rgb="FF17234E"/>
      </right>
      <top/>
      <bottom style="thin">
        <color indexed="64"/>
      </bottom>
      <diagonal/>
    </border>
    <border>
      <left style="hair">
        <color rgb="FF17234E"/>
      </left>
      <right style="thin">
        <color rgb="FF17234E"/>
      </right>
      <top style="hair">
        <color indexed="64"/>
      </top>
      <bottom style="thin">
        <color indexed="64"/>
      </bottom>
      <diagonal/>
    </border>
    <border>
      <left style="hair">
        <color rgb="FF17234E"/>
      </left>
      <right style="thin">
        <color indexed="64"/>
      </right>
      <top style="thin">
        <color rgb="FF17234E"/>
      </top>
      <bottom/>
      <diagonal/>
    </border>
    <border>
      <left/>
      <right style="thin">
        <color indexed="64"/>
      </right>
      <top/>
      <bottom style="thin">
        <color rgb="FF17234E"/>
      </bottom>
      <diagonal/>
    </border>
    <border>
      <left style="thin">
        <color indexed="64"/>
      </left>
      <right style="thin">
        <color auto="1"/>
      </right>
      <top style="thin">
        <color auto="1"/>
      </top>
      <bottom style="thin">
        <color auto="1"/>
      </bottom>
      <diagonal/>
    </border>
    <border>
      <left style="hair">
        <color rgb="FF17234E"/>
      </left>
      <right style="thin">
        <color rgb="FF17234E"/>
      </right>
      <top style="thin">
        <color rgb="FF17234E"/>
      </top>
      <bottom style="hair">
        <color rgb="FF17234E"/>
      </bottom>
      <diagonal/>
    </border>
    <border>
      <left style="hair">
        <color rgb="FF17234E"/>
      </left>
      <right style="thin">
        <color rgb="FF17234E"/>
      </right>
      <top style="hair">
        <color indexed="64"/>
      </top>
      <bottom style="hair">
        <color rgb="FF17234E"/>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9" fillId="0" borderId="0"/>
  </cellStyleXfs>
  <cellXfs count="113">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xf>
    <xf numFmtId="0" fontId="4" fillId="3" borderId="0" xfId="0" applyFont="1" applyFill="1" applyBorder="1" applyAlignment="1">
      <alignment horizontal="center"/>
    </xf>
    <xf numFmtId="0" fontId="4" fillId="3" borderId="0" xfId="0" applyFont="1" applyFill="1" applyBorder="1" applyAlignment="1">
      <alignment horizontal="center"/>
    </xf>
    <xf numFmtId="0" fontId="4" fillId="3" borderId="7" xfId="0" applyFont="1" applyFill="1" applyBorder="1" applyAlignment="1">
      <alignment horizontal="center"/>
    </xf>
    <xf numFmtId="0" fontId="0" fillId="0" borderId="0" xfId="0" applyBorder="1" applyAlignment="1">
      <alignment horizontal="left"/>
    </xf>
    <xf numFmtId="0" fontId="0" fillId="2" borderId="11" xfId="0" applyFill="1" applyBorder="1"/>
    <xf numFmtId="0" fontId="0" fillId="0" borderId="0" xfId="0" applyFont="1" applyFill="1" applyBorder="1"/>
    <xf numFmtId="44" fontId="0" fillId="0" borderId="8" xfId="1" applyFont="1" applyFill="1" applyBorder="1"/>
    <xf numFmtId="44" fontId="0" fillId="0" borderId="9" xfId="1" applyFont="1" applyFill="1" applyBorder="1"/>
    <xf numFmtId="44" fontId="0" fillId="0" borderId="10" xfId="1" applyFont="1" applyFill="1" applyBorder="1"/>
    <xf numFmtId="44" fontId="0" fillId="0" borderId="3" xfId="1" applyFont="1" applyBorder="1"/>
    <xf numFmtId="44" fontId="0" fillId="0" borderId="5" xfId="1" applyFont="1" applyBorder="1"/>
    <xf numFmtId="44" fontId="0" fillId="0" borderId="9" xfId="1" applyFont="1" applyBorder="1"/>
    <xf numFmtId="44" fontId="0" fillId="0" borderId="10" xfId="1" applyFont="1" applyBorder="1"/>
    <xf numFmtId="44" fontId="3" fillId="2" borderId="23" xfId="1" applyFont="1" applyFill="1" applyBorder="1"/>
    <xf numFmtId="44" fontId="0" fillId="0" borderId="0" xfId="1" applyFont="1" applyBorder="1" applyAlignment="1"/>
    <xf numFmtId="44" fontId="0" fillId="0" borderId="18" xfId="1" applyFont="1" applyBorder="1" applyAlignment="1"/>
    <xf numFmtId="44" fontId="0" fillId="0" borderId="4" xfId="1" applyFont="1" applyBorder="1" applyAlignment="1">
      <alignment horizontal="left"/>
    </xf>
    <xf numFmtId="44" fontId="0" fillId="0" borderId="0" xfId="1" applyFont="1" applyBorder="1" applyAlignment="1">
      <alignment horizontal="left"/>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44" fontId="0" fillId="0" borderId="21" xfId="1" applyFont="1" applyBorder="1" applyAlignment="1">
      <alignment horizontal="center"/>
    </xf>
    <xf numFmtId="44" fontId="0" fillId="0" borderId="22" xfId="1" applyFont="1" applyBorder="1" applyAlignment="1">
      <alignment horizontal="center"/>
    </xf>
    <xf numFmtId="44" fontId="0" fillId="0" borderId="24" xfId="1" applyFont="1" applyBorder="1" applyAlignment="1">
      <alignment horizontal="center"/>
    </xf>
    <xf numFmtId="0" fontId="4" fillId="3" borderId="7" xfId="0" applyFont="1" applyFill="1" applyBorder="1" applyAlignment="1">
      <alignment horizontal="center"/>
    </xf>
    <xf numFmtId="0" fontId="0" fillId="0" borderId="0" xfId="0" applyFont="1" applyFill="1" applyBorder="1" applyAlignment="1">
      <alignment horizontal="center"/>
    </xf>
    <xf numFmtId="0" fontId="0" fillId="2" borderId="27" xfId="0" applyFill="1" applyBorder="1" applyAlignment="1">
      <alignment horizontal="center"/>
    </xf>
    <xf numFmtId="0" fontId="0" fillId="0" borderId="27" xfId="0" applyBorder="1"/>
    <xf numFmtId="0" fontId="0" fillId="0" borderId="16" xfId="0" applyBorder="1"/>
    <xf numFmtId="0" fontId="0" fillId="0" borderId="17" xfId="0" applyBorder="1"/>
    <xf numFmtId="44" fontId="0" fillId="2" borderId="8" xfId="1" applyFont="1" applyFill="1" applyBorder="1" applyAlignment="1">
      <alignment horizontal="center"/>
    </xf>
    <xf numFmtId="44" fontId="0" fillId="2" borderId="9" xfId="1" applyFont="1" applyFill="1" applyBorder="1" applyAlignment="1">
      <alignment horizontal="center"/>
    </xf>
    <xf numFmtId="44" fontId="0" fillId="2" borderId="10" xfId="1" applyFont="1" applyFill="1" applyBorder="1" applyAlignment="1">
      <alignment horizontal="center"/>
    </xf>
    <xf numFmtId="44" fontId="0" fillId="0" borderId="0" xfId="1" applyFont="1" applyFill="1" applyBorder="1" applyAlignment="1">
      <alignment horizontal="left"/>
    </xf>
    <xf numFmtId="0" fontId="4" fillId="3" borderId="7" xfId="0" applyFont="1" applyFill="1" applyBorder="1" applyAlignment="1">
      <alignment horizontal="center"/>
    </xf>
    <xf numFmtId="44" fontId="0" fillId="0" borderId="4" xfId="1" applyFont="1" applyBorder="1" applyAlignment="1">
      <alignment horizontal="left"/>
    </xf>
    <xf numFmtId="44" fontId="0" fillId="0" borderId="0" xfId="1" applyFont="1" applyBorder="1" applyAlignment="1">
      <alignment horizontal="left"/>
    </xf>
    <xf numFmtId="44" fontId="3" fillId="4" borderId="23" xfId="1" applyFont="1" applyFill="1" applyBorder="1"/>
    <xf numFmtId="44" fontId="0" fillId="0" borderId="29" xfId="1" applyFont="1" applyBorder="1" applyAlignment="1"/>
    <xf numFmtId="44" fontId="0" fillId="0" borderId="4" xfId="1" applyFont="1" applyFill="1" applyBorder="1" applyAlignment="1">
      <alignment horizontal="left"/>
    </xf>
    <xf numFmtId="44" fontId="0" fillId="0" borderId="25" xfId="1" applyFont="1" applyFill="1" applyBorder="1" applyAlignment="1">
      <alignment horizontal="left"/>
    </xf>
    <xf numFmtId="44" fontId="0" fillId="0" borderId="40" xfId="1" applyFont="1" applyFill="1" applyBorder="1"/>
    <xf numFmtId="0" fontId="4" fillId="3" borderId="41" xfId="0" applyFont="1" applyFill="1" applyBorder="1" applyAlignment="1">
      <alignment horizontal="center"/>
    </xf>
    <xf numFmtId="0" fontId="0" fillId="0" borderId="0" xfId="0" applyFill="1" applyBorder="1"/>
    <xf numFmtId="44" fontId="0" fillId="0" borderId="4" xfId="1" applyFont="1" applyFill="1" applyBorder="1" applyAlignment="1">
      <alignment horizontal="left"/>
    </xf>
    <xf numFmtId="44" fontId="0" fillId="0" borderId="0" xfId="1" applyFont="1" applyFill="1" applyBorder="1" applyAlignment="1">
      <alignment horizontal="left"/>
    </xf>
    <xf numFmtId="44" fontId="0" fillId="0" borderId="37" xfId="1" applyFont="1" applyFill="1" applyBorder="1" applyAlignment="1">
      <alignment horizontal="center"/>
    </xf>
    <xf numFmtId="44" fontId="0" fillId="0" borderId="43" xfId="1" applyFont="1" applyFill="1" applyBorder="1" applyAlignment="1">
      <alignment horizontal="center"/>
    </xf>
    <xf numFmtId="44" fontId="0" fillId="0" borderId="44" xfId="1" applyFont="1" applyFill="1" applyBorder="1" applyAlignment="1">
      <alignment horizontal="center"/>
    </xf>
    <xf numFmtId="44" fontId="0" fillId="0" borderId="36" xfId="1" applyFont="1" applyFill="1" applyBorder="1" applyAlignment="1">
      <alignment horizontal="center"/>
    </xf>
    <xf numFmtId="44" fontId="0" fillId="0" borderId="39" xfId="1" applyFont="1" applyFill="1" applyBorder="1" applyAlignment="1">
      <alignment horizontal="center"/>
    </xf>
    <xf numFmtId="44" fontId="0" fillId="0" borderId="8" xfId="0" applyNumberFormat="1" applyFill="1" applyBorder="1" applyAlignment="1">
      <alignment horizontal="center"/>
    </xf>
    <xf numFmtId="44" fontId="0" fillId="0" borderId="9" xfId="0" applyNumberFormat="1" applyFill="1" applyBorder="1" applyAlignment="1">
      <alignment horizontal="center"/>
    </xf>
    <xf numFmtId="44" fontId="0" fillId="0" borderId="10" xfId="0" applyNumberFormat="1" applyFill="1" applyBorder="1" applyAlignment="1">
      <alignment horizontal="center"/>
    </xf>
    <xf numFmtId="44" fontId="0" fillId="0" borderId="0" xfId="0" applyNumberFormat="1" applyBorder="1"/>
    <xf numFmtId="0" fontId="0" fillId="0" borderId="4" xfId="0" applyBorder="1" applyAlignment="1">
      <alignment horizontal="center"/>
    </xf>
    <xf numFmtId="0" fontId="0" fillId="0" borderId="0" xfId="0" applyBorder="1" applyAlignment="1">
      <alignment horizontal="center" vertical="center" wrapText="1"/>
    </xf>
    <xf numFmtId="0" fontId="0" fillId="3" borderId="0" xfId="0" applyFill="1" applyBorder="1" applyAlignment="1">
      <alignment horizontal="center"/>
    </xf>
    <xf numFmtId="0" fontId="5" fillId="3" borderId="0" xfId="0" applyFont="1" applyFill="1" applyBorder="1" applyAlignment="1">
      <alignment horizontal="center" vertical="center"/>
    </xf>
    <xf numFmtId="0" fontId="4" fillId="3" borderId="7" xfId="0" applyFont="1" applyFill="1" applyBorder="1" applyAlignment="1">
      <alignment horizontal="center"/>
    </xf>
    <xf numFmtId="44" fontId="0" fillId="0" borderId="6" xfId="1" applyFont="1" applyBorder="1" applyAlignment="1">
      <alignment horizontal="left"/>
    </xf>
    <xf numFmtId="44" fontId="0" fillId="0" borderId="28" xfId="1" applyFont="1" applyBorder="1" applyAlignment="1">
      <alignment horizontal="left"/>
    </xf>
    <xf numFmtId="44" fontId="0" fillId="0" borderId="1" xfId="1" applyFont="1" applyFill="1" applyBorder="1" applyAlignment="1">
      <alignment horizontal="left"/>
    </xf>
    <xf numFmtId="44" fontId="0" fillId="0" borderId="2" xfId="1" applyFont="1" applyFill="1" applyBorder="1" applyAlignment="1">
      <alignment horizontal="left"/>
    </xf>
    <xf numFmtId="44" fontId="0" fillId="0" borderId="4" xfId="1" applyFont="1" applyFill="1" applyBorder="1" applyAlignment="1">
      <alignment horizontal="left"/>
    </xf>
    <xf numFmtId="44" fontId="0" fillId="0" borderId="0" xfId="1" applyFont="1" applyFill="1" applyBorder="1" applyAlignment="1">
      <alignment horizontal="left"/>
    </xf>
    <xf numFmtId="44" fontId="0" fillId="0" borderId="6" xfId="1" applyFont="1" applyFill="1" applyBorder="1" applyAlignment="1">
      <alignment horizontal="left"/>
    </xf>
    <xf numFmtId="44" fontId="0" fillId="0" borderId="28" xfId="1" applyFont="1" applyFill="1" applyBorder="1" applyAlignment="1">
      <alignment horizontal="left"/>
    </xf>
    <xf numFmtId="44" fontId="0" fillId="0" borderId="4" xfId="1" applyFont="1" applyBorder="1" applyAlignment="1">
      <alignment horizontal="left"/>
    </xf>
    <xf numFmtId="44" fontId="0" fillId="0" borderId="25" xfId="1" applyFont="1" applyBorder="1" applyAlignment="1">
      <alignment horizontal="left"/>
    </xf>
    <xf numFmtId="44" fontId="0" fillId="0" borderId="25" xfId="1" applyFont="1" applyFill="1" applyBorder="1" applyAlignment="1">
      <alignment horizontal="left"/>
    </xf>
    <xf numFmtId="0" fontId="4" fillId="3" borderId="0" xfId="0" applyFont="1" applyFill="1" applyBorder="1" applyAlignment="1">
      <alignment horizontal="center"/>
    </xf>
    <xf numFmtId="44" fontId="0" fillId="0" borderId="1" xfId="1" applyFont="1" applyBorder="1" applyAlignment="1">
      <alignment horizontal="left"/>
    </xf>
    <xf numFmtId="44" fontId="0" fillId="0" borderId="2" xfId="1" applyFont="1" applyBorder="1" applyAlignment="1">
      <alignment horizontal="left"/>
    </xf>
    <xf numFmtId="44" fontId="0" fillId="0" borderId="0" xfId="1" applyFont="1" applyBorder="1" applyAlignment="1">
      <alignment horizontal="left"/>
    </xf>
    <xf numFmtId="44" fontId="1" fillId="0" borderId="1" xfId="1" applyFont="1" applyBorder="1" applyAlignment="1">
      <alignment horizontal="left" wrapText="1"/>
    </xf>
    <xf numFmtId="44" fontId="1" fillId="0" borderId="2" xfId="1" applyFont="1" applyBorder="1" applyAlignment="1">
      <alignment horizontal="left"/>
    </xf>
    <xf numFmtId="44" fontId="0" fillId="0" borderId="34" xfId="1" applyFont="1" applyBorder="1" applyAlignment="1">
      <alignment horizontal="left" wrapText="1"/>
    </xf>
    <xf numFmtId="44" fontId="0" fillId="0" borderId="35" xfId="1" applyFont="1" applyBorder="1" applyAlignment="1">
      <alignment horizontal="left"/>
    </xf>
    <xf numFmtId="44" fontId="1" fillId="0" borderId="32" xfId="1" applyFont="1" applyBorder="1" applyAlignment="1">
      <alignment horizontal="left" wrapText="1"/>
    </xf>
    <xf numFmtId="44" fontId="1" fillId="0" borderId="33" xfId="1" applyFont="1" applyBorder="1" applyAlignment="1">
      <alignment horizontal="left"/>
    </xf>
    <xf numFmtId="44" fontId="0" fillId="0" borderId="32" xfId="1" applyFont="1" applyBorder="1" applyAlignment="1">
      <alignment horizontal="left" wrapText="1"/>
    </xf>
    <xf numFmtId="44" fontId="0" fillId="0" borderId="33" xfId="1" applyFont="1" applyBorder="1" applyAlignment="1">
      <alignment horizontal="left"/>
    </xf>
    <xf numFmtId="44" fontId="0" fillId="0" borderId="7" xfId="1" applyFont="1" applyBorder="1" applyAlignment="1">
      <alignment horizontal="left"/>
    </xf>
    <xf numFmtId="44" fontId="3" fillId="4" borderId="31" xfId="1" applyFont="1" applyFill="1" applyBorder="1" applyAlignment="1">
      <alignment horizontal="left"/>
    </xf>
    <xf numFmtId="44" fontId="3" fillId="4" borderId="20" xfId="1" applyFont="1" applyFill="1" applyBorder="1" applyAlignment="1">
      <alignment horizontal="left"/>
    </xf>
    <xf numFmtId="0" fontId="2" fillId="3" borderId="0" xfId="0" applyFont="1" applyFill="1" applyBorder="1" applyAlignment="1">
      <alignment horizontal="center"/>
    </xf>
    <xf numFmtId="44" fontId="0" fillId="0" borderId="29" xfId="1" applyFont="1" applyBorder="1" applyAlignment="1">
      <alignment horizontal="left"/>
    </xf>
    <xf numFmtId="44" fontId="0" fillId="0" borderId="18" xfId="1" applyFont="1" applyBorder="1" applyAlignment="1">
      <alignment horizontal="left"/>
    </xf>
    <xf numFmtId="44" fontId="0" fillId="0" borderId="30" xfId="1" applyFont="1" applyBorder="1" applyAlignment="1">
      <alignment horizontal="left"/>
    </xf>
    <xf numFmtId="44" fontId="0" fillId="0" borderId="19" xfId="1" applyFont="1" applyBorder="1" applyAlignment="1">
      <alignment horizontal="left"/>
    </xf>
    <xf numFmtId="44" fontId="3" fillId="2" borderId="15" xfId="1" applyFont="1" applyFill="1" applyBorder="1" applyAlignment="1">
      <alignment horizontal="left"/>
    </xf>
    <xf numFmtId="44" fontId="3" fillId="2" borderId="20" xfId="1" applyFont="1" applyFill="1" applyBorder="1" applyAlignment="1">
      <alignment horizontal="left"/>
    </xf>
    <xf numFmtId="44" fontId="0" fillId="0" borderId="14" xfId="1" applyFont="1" applyBorder="1" applyAlignment="1">
      <alignment horizontal="left"/>
    </xf>
    <xf numFmtId="44" fontId="0" fillId="0" borderId="26" xfId="1" applyFont="1" applyBorder="1" applyAlignment="1">
      <alignment horizontal="left"/>
    </xf>
    <xf numFmtId="0" fontId="0" fillId="2" borderId="8" xfId="0" applyFont="1" applyFill="1" applyBorder="1" applyAlignment="1" applyProtection="1">
      <alignment horizontal="center"/>
      <protection locked="0" hidden="1"/>
    </xf>
    <xf numFmtId="0" fontId="0" fillId="2" borderId="9" xfId="0" applyFont="1" applyFill="1" applyBorder="1" applyAlignment="1" applyProtection="1">
      <alignment horizontal="center"/>
      <protection locked="0" hidden="1"/>
    </xf>
    <xf numFmtId="0" fontId="0" fillId="2" borderId="38" xfId="0" applyFont="1" applyFill="1" applyBorder="1" applyAlignment="1" applyProtection="1">
      <alignment horizontal="center"/>
      <protection locked="0" hidden="1"/>
    </xf>
    <xf numFmtId="0" fontId="0" fillId="2" borderId="42" xfId="0" applyFill="1" applyBorder="1" applyProtection="1">
      <protection locked="0" hidden="1"/>
    </xf>
    <xf numFmtId="44" fontId="0" fillId="2" borderId="9" xfId="1" applyFont="1" applyFill="1" applyBorder="1" applyAlignment="1" applyProtection="1">
      <alignment horizontal="center"/>
      <protection locked="0" hidden="1"/>
    </xf>
    <xf numFmtId="44" fontId="0" fillId="2" borderId="37" xfId="1" applyFont="1" applyFill="1" applyBorder="1" applyAlignment="1" applyProtection="1">
      <alignment horizontal="center"/>
      <protection locked="0" hidden="1"/>
    </xf>
    <xf numFmtId="0" fontId="0" fillId="2" borderId="16" xfId="0" applyFill="1" applyBorder="1" applyAlignment="1" applyProtection="1">
      <alignment horizontal="center"/>
      <protection locked="0" hidden="1"/>
    </xf>
    <xf numFmtId="0" fontId="0" fillId="2" borderId="17" xfId="0" applyFill="1" applyBorder="1" applyAlignment="1" applyProtection="1">
      <alignment horizontal="center"/>
      <protection locked="0" hidden="1"/>
    </xf>
    <xf numFmtId="0" fontId="0" fillId="2" borderId="12" xfId="0" applyFill="1" applyBorder="1" applyAlignment="1" applyProtection="1">
      <alignment horizontal="center"/>
      <protection locked="0" hidden="1"/>
    </xf>
    <xf numFmtId="0" fontId="0" fillId="2" borderId="13" xfId="0" applyFill="1" applyBorder="1" applyAlignment="1" applyProtection="1">
      <alignment horizontal="center"/>
      <protection locked="0" hidden="1"/>
    </xf>
  </cellXfs>
  <cellStyles count="4">
    <cellStyle name="Standard" xfId="0" builtinId="0"/>
    <cellStyle name="Standard 2" xfId="3" xr:uid="{00000000-0005-0000-0000-000001000000}"/>
    <cellStyle name="Währung" xfId="1" builtinId="4"/>
    <cellStyle name="Währung 2" xfId="2" xr:uid="{00000000-0005-0000-0000-000003000000}"/>
  </cellStyles>
  <dxfs count="0"/>
  <tableStyles count="0" defaultTableStyle="TableStyleMedium2" defaultPivotStyle="PivotStyleLight16"/>
  <colors>
    <mruColors>
      <color rgb="FF17234E"/>
      <color rgb="FF005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122144</xdr:colOff>
      <xdr:row>0</xdr:row>
      <xdr:rowOff>135031</xdr:rowOff>
    </xdr:from>
    <xdr:to>
      <xdr:col>1</xdr:col>
      <xdr:colOff>649195</xdr:colOff>
      <xdr:row>3</xdr:row>
      <xdr:rowOff>67056</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22144" y="135031"/>
          <a:ext cx="523876" cy="50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55469</xdr:colOff>
      <xdr:row>0</xdr:row>
      <xdr:rowOff>30256</xdr:rowOff>
    </xdr:from>
    <xdr:to>
      <xdr:col>1</xdr:col>
      <xdr:colOff>579345</xdr:colOff>
      <xdr:row>2</xdr:row>
      <xdr:rowOff>162306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5469" y="30256"/>
          <a:ext cx="523876" cy="506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122144</xdr:colOff>
      <xdr:row>0</xdr:row>
      <xdr:rowOff>135031</xdr:rowOff>
    </xdr:from>
    <xdr:to>
      <xdr:col>0</xdr:col>
      <xdr:colOff>646020</xdr:colOff>
      <xdr:row>3</xdr:row>
      <xdr:rowOff>67056</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22144" y="135031"/>
          <a:ext cx="523876" cy="506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70"/>
  <sheetViews>
    <sheetView showGridLines="0" tabSelected="1" zoomScaleNormal="100" workbookViewId="0">
      <pane ySplit="4" topLeftCell="A5" activePane="bottomLeft" state="frozen"/>
      <selection pane="bottomLeft" activeCell="D9" sqref="D9"/>
    </sheetView>
  </sheetViews>
  <sheetFormatPr baseColWidth="10" defaultColWidth="11.42578125" defaultRowHeight="15" outlineLevelRow="1" x14ac:dyDescent="0.25"/>
  <cols>
    <col min="1" max="1" width="2.42578125" style="2" customWidth="1"/>
    <col min="2" max="2" width="11.42578125" style="3" customWidth="1"/>
    <col min="3" max="3" width="71.85546875" style="2" customWidth="1"/>
    <col min="4" max="4" width="16.7109375" style="2" customWidth="1"/>
    <col min="5" max="5" width="27.140625" style="2" customWidth="1"/>
    <col min="6" max="6" width="11.42578125" style="2"/>
    <col min="7" max="7" width="15" style="2" customWidth="1"/>
    <col min="8" max="16384" width="11.42578125" style="2"/>
  </cols>
  <sheetData>
    <row r="1" spans="2:9" x14ac:dyDescent="0.25">
      <c r="B1" s="65"/>
      <c r="C1" s="66" t="s">
        <v>121</v>
      </c>
      <c r="D1" s="66"/>
    </row>
    <row r="2" spans="2:9" x14ac:dyDescent="0.25">
      <c r="B2" s="65"/>
      <c r="C2" s="66"/>
      <c r="D2" s="66"/>
      <c r="F2" s="106"/>
      <c r="G2" s="3" t="s">
        <v>10</v>
      </c>
    </row>
    <row r="3" spans="2:9" x14ac:dyDescent="0.25">
      <c r="B3" s="65"/>
      <c r="C3" s="66"/>
      <c r="D3" s="66"/>
    </row>
    <row r="4" spans="2:9" x14ac:dyDescent="0.25">
      <c r="B4" s="65"/>
      <c r="C4" s="66"/>
      <c r="D4" s="66"/>
    </row>
    <row r="6" spans="2:9" ht="15.75" x14ac:dyDescent="0.25">
      <c r="B6" s="67" t="s">
        <v>3</v>
      </c>
      <c r="C6" s="67"/>
      <c r="D6" s="4" t="s">
        <v>12</v>
      </c>
    </row>
    <row r="7" spans="2:9" x14ac:dyDescent="0.25">
      <c r="B7" s="80" t="s">
        <v>7</v>
      </c>
      <c r="C7" s="81"/>
      <c r="D7" s="103"/>
    </row>
    <row r="8" spans="2:9" x14ac:dyDescent="0.25">
      <c r="B8" s="76" t="s">
        <v>122</v>
      </c>
      <c r="C8" s="77"/>
      <c r="D8" s="104"/>
    </row>
    <row r="9" spans="2:9" x14ac:dyDescent="0.25">
      <c r="B9" s="76" t="s">
        <v>106</v>
      </c>
      <c r="C9" s="77"/>
      <c r="D9" s="104"/>
    </row>
    <row r="10" spans="2:9" x14ac:dyDescent="0.25">
      <c r="B10" s="76" t="s">
        <v>118</v>
      </c>
      <c r="C10" s="77"/>
      <c r="D10" s="104"/>
    </row>
    <row r="11" spans="2:9" x14ac:dyDescent="0.25">
      <c r="B11" s="76" t="s">
        <v>107</v>
      </c>
      <c r="C11" s="82"/>
      <c r="D11" s="104" t="s">
        <v>33</v>
      </c>
    </row>
    <row r="12" spans="2:9" x14ac:dyDescent="0.25">
      <c r="B12" s="68" t="s">
        <v>31</v>
      </c>
      <c r="C12" s="91"/>
      <c r="D12" s="105" t="s">
        <v>33</v>
      </c>
    </row>
    <row r="13" spans="2:9" hidden="1" outlineLevel="1" x14ac:dyDescent="0.25">
      <c r="B13" s="7"/>
      <c r="C13" s="7"/>
      <c r="D13" s="9"/>
    </row>
    <row r="14" spans="2:9" ht="15.75" hidden="1" outlineLevel="1" x14ac:dyDescent="0.25">
      <c r="B14" s="67" t="s">
        <v>11</v>
      </c>
      <c r="C14" s="67"/>
      <c r="D14" s="50" t="s">
        <v>110</v>
      </c>
    </row>
    <row r="15" spans="2:9" hidden="1" outlineLevel="1" x14ac:dyDescent="0.25">
      <c r="B15" s="70" t="s">
        <v>37</v>
      </c>
      <c r="C15" s="71"/>
      <c r="D15" s="49">
        <f>62/4</f>
        <v>15.5</v>
      </c>
    </row>
    <row r="16" spans="2:9" hidden="1" outlineLevel="1" x14ac:dyDescent="0.25">
      <c r="B16" s="72" t="s">
        <v>38</v>
      </c>
      <c r="C16" s="73"/>
      <c r="D16" s="11">
        <f>42*0.75</f>
        <v>31.5</v>
      </c>
      <c r="E16" s="62"/>
      <c r="H16" s="51"/>
      <c r="I16" s="51"/>
    </row>
    <row r="17" spans="2:9" hidden="1" outlineLevel="1" x14ac:dyDescent="0.25">
      <c r="B17" s="72" t="s">
        <v>39</v>
      </c>
      <c r="C17" s="78"/>
      <c r="D17" s="11">
        <v>23</v>
      </c>
      <c r="H17" s="51"/>
      <c r="I17" s="51"/>
    </row>
    <row r="18" spans="2:9" hidden="1" outlineLevel="1" x14ac:dyDescent="0.25">
      <c r="B18" s="47" t="s">
        <v>103</v>
      </c>
      <c r="C18" s="41"/>
      <c r="D18" s="11">
        <v>7</v>
      </c>
    </row>
    <row r="19" spans="2:9" hidden="1" outlineLevel="1" x14ac:dyDescent="0.25">
      <c r="B19" s="47" t="s">
        <v>104</v>
      </c>
      <c r="C19" s="41"/>
      <c r="D19" s="11">
        <f>2/4</f>
        <v>0.5</v>
      </c>
    </row>
    <row r="20" spans="2:9" hidden="1" outlineLevel="1" x14ac:dyDescent="0.25">
      <c r="B20" s="52" t="s">
        <v>115</v>
      </c>
      <c r="C20" s="53"/>
      <c r="D20" s="11">
        <f>2.5*0.75</f>
        <v>1.875</v>
      </c>
      <c r="E20" s="63"/>
    </row>
    <row r="21" spans="2:9" hidden="1" outlineLevel="1" x14ac:dyDescent="0.25">
      <c r="B21" s="52" t="s">
        <v>116</v>
      </c>
      <c r="C21" s="53"/>
      <c r="D21" s="11">
        <f>2*0.75</f>
        <v>1.5</v>
      </c>
      <c r="E21" s="63"/>
    </row>
    <row r="22" spans="2:9" hidden="1" outlineLevel="1" x14ac:dyDescent="0.25">
      <c r="B22" s="72" t="s">
        <v>105</v>
      </c>
      <c r="C22" s="78"/>
      <c r="D22" s="11">
        <f>1.5*0.75</f>
        <v>1.125</v>
      </c>
      <c r="E22" s="63"/>
    </row>
    <row r="23" spans="2:9" hidden="1" outlineLevel="1" x14ac:dyDescent="0.25">
      <c r="B23" s="47" t="s">
        <v>109</v>
      </c>
      <c r="C23" s="48"/>
      <c r="D23" s="11">
        <v>145</v>
      </c>
    </row>
    <row r="24" spans="2:9" hidden="1" outlineLevel="1" x14ac:dyDescent="0.25">
      <c r="B24" s="74" t="s">
        <v>36</v>
      </c>
      <c r="C24" s="75"/>
      <c r="D24" s="12">
        <v>7</v>
      </c>
    </row>
    <row r="25" spans="2:9" collapsed="1" x14ac:dyDescent="0.25"/>
    <row r="26" spans="2:9" ht="15.75" x14ac:dyDescent="0.25">
      <c r="B26" s="67" t="s">
        <v>108</v>
      </c>
      <c r="C26" s="67"/>
      <c r="D26" s="6" t="s">
        <v>13</v>
      </c>
    </row>
    <row r="27" spans="2:9" x14ac:dyDescent="0.25">
      <c r="B27" s="80" t="s">
        <v>100</v>
      </c>
      <c r="C27" s="81"/>
      <c r="D27" s="59">
        <f>D15*D7</f>
        <v>0</v>
      </c>
    </row>
    <row r="28" spans="2:9" x14ac:dyDescent="0.25">
      <c r="B28" s="76" t="s">
        <v>101</v>
      </c>
      <c r="C28" s="82"/>
      <c r="D28" s="60">
        <f>D16*D8</f>
        <v>0</v>
      </c>
    </row>
    <row r="29" spans="2:9" x14ac:dyDescent="0.25">
      <c r="B29" s="68" t="s">
        <v>102</v>
      </c>
      <c r="C29" s="69"/>
      <c r="D29" s="61">
        <f>D17*D9</f>
        <v>0</v>
      </c>
    </row>
    <row r="31" spans="2:9" ht="15.75" x14ac:dyDescent="0.25">
      <c r="B31" s="67" t="s">
        <v>5</v>
      </c>
      <c r="C31" s="67"/>
      <c r="D31" s="6" t="s">
        <v>13</v>
      </c>
    </row>
    <row r="32" spans="2:9" x14ac:dyDescent="0.25">
      <c r="B32" s="83" t="s">
        <v>112</v>
      </c>
      <c r="C32" s="84"/>
      <c r="D32" s="55">
        <f>IF(D11="Ja",D18*D7,0)</f>
        <v>0</v>
      </c>
    </row>
    <row r="33" spans="2:5" x14ac:dyDescent="0.25">
      <c r="B33" s="87" t="s">
        <v>113</v>
      </c>
      <c r="C33" s="88"/>
      <c r="D33" s="104" t="s">
        <v>34</v>
      </c>
    </row>
    <row r="34" spans="2:5" x14ac:dyDescent="0.25">
      <c r="B34" s="87" t="s">
        <v>114</v>
      </c>
      <c r="C34" s="88"/>
      <c r="D34" s="56">
        <f>IF(D33="Ja",D7*D19,0)</f>
        <v>0</v>
      </c>
    </row>
    <row r="35" spans="2:5" x14ac:dyDescent="0.25">
      <c r="B35" s="87" t="s">
        <v>119</v>
      </c>
      <c r="C35" s="88"/>
      <c r="D35" s="107" t="s">
        <v>34</v>
      </c>
    </row>
    <row r="36" spans="2:5" x14ac:dyDescent="0.25">
      <c r="B36" s="87" t="s">
        <v>115</v>
      </c>
      <c r="C36" s="88"/>
      <c r="D36" s="54">
        <f>IF(AND(D37="Nein",D35="Ja"),D8*D20,0)</f>
        <v>0</v>
      </c>
    </row>
    <row r="37" spans="2:5" x14ac:dyDescent="0.25">
      <c r="B37" s="87" t="s">
        <v>120</v>
      </c>
      <c r="C37" s="88"/>
      <c r="D37" s="108" t="s">
        <v>34</v>
      </c>
    </row>
    <row r="38" spans="2:5" x14ac:dyDescent="0.25">
      <c r="B38" s="87" t="s">
        <v>116</v>
      </c>
      <c r="C38" s="88"/>
      <c r="D38" s="54">
        <f>IF(AND(D35="Nein",D37="Ja"),D8*D21,0)</f>
        <v>0</v>
      </c>
    </row>
    <row r="39" spans="2:5" x14ac:dyDescent="0.25">
      <c r="B39" s="87" t="s">
        <v>117</v>
      </c>
      <c r="C39" s="88"/>
      <c r="D39" s="108" t="s">
        <v>34</v>
      </c>
    </row>
    <row r="40" spans="2:5" x14ac:dyDescent="0.25">
      <c r="B40" s="87" t="s">
        <v>105</v>
      </c>
      <c r="C40" s="88"/>
      <c r="D40" s="54">
        <f>IF(D39="Ja",D8*D22,0)</f>
        <v>0</v>
      </c>
    </row>
    <row r="41" spans="2:5" x14ac:dyDescent="0.25">
      <c r="B41" s="89" t="s">
        <v>111</v>
      </c>
      <c r="C41" s="90"/>
      <c r="D41" s="57">
        <f>IF(D12="Ja",D24*D9,0)</f>
        <v>0</v>
      </c>
    </row>
    <row r="42" spans="2:5" x14ac:dyDescent="0.25">
      <c r="B42" s="85" t="s">
        <v>99</v>
      </c>
      <c r="C42" s="86"/>
      <c r="D42" s="58">
        <f>D23*D10</f>
        <v>0</v>
      </c>
    </row>
    <row r="44" spans="2:5" ht="15.75" x14ac:dyDescent="0.25">
      <c r="B44" s="79" t="s">
        <v>6</v>
      </c>
      <c r="C44" s="79"/>
      <c r="D44" s="6" t="s">
        <v>12</v>
      </c>
      <c r="E44" s="6" t="s">
        <v>14</v>
      </c>
    </row>
    <row r="45" spans="2:5" x14ac:dyDescent="0.25">
      <c r="B45" s="76" t="s">
        <v>82</v>
      </c>
      <c r="C45" s="82"/>
      <c r="D45" s="109"/>
      <c r="E45" s="13">
        <v>15</v>
      </c>
    </row>
    <row r="46" spans="2:5" x14ac:dyDescent="0.25">
      <c r="B46" s="76" t="s">
        <v>83</v>
      </c>
      <c r="C46" s="77"/>
      <c r="D46" s="110"/>
      <c r="E46" s="14">
        <v>15</v>
      </c>
    </row>
    <row r="47" spans="2:5" x14ac:dyDescent="0.25">
      <c r="B47" s="76" t="s">
        <v>84</v>
      </c>
      <c r="C47" s="77"/>
      <c r="D47" s="111"/>
      <c r="E47" s="15">
        <v>15</v>
      </c>
    </row>
    <row r="48" spans="2:5" x14ac:dyDescent="0.25">
      <c r="B48" s="20" t="s">
        <v>85</v>
      </c>
      <c r="C48" s="21"/>
      <c r="D48" s="111"/>
      <c r="E48" s="15">
        <v>15</v>
      </c>
    </row>
    <row r="49" spans="2:5" x14ac:dyDescent="0.25">
      <c r="B49" s="20" t="s">
        <v>55</v>
      </c>
      <c r="C49" s="21"/>
      <c r="D49" s="111"/>
      <c r="E49" s="15">
        <v>25</v>
      </c>
    </row>
    <row r="50" spans="2:5" x14ac:dyDescent="0.25">
      <c r="B50" s="76" t="s">
        <v>86</v>
      </c>
      <c r="C50" s="82"/>
      <c r="D50" s="111"/>
      <c r="E50" s="15">
        <v>40</v>
      </c>
    </row>
    <row r="51" spans="2:5" x14ac:dyDescent="0.25">
      <c r="B51" s="76" t="s">
        <v>87</v>
      </c>
      <c r="C51" s="82"/>
      <c r="D51" s="111"/>
      <c r="E51" s="15">
        <v>30</v>
      </c>
    </row>
    <row r="52" spans="2:5" x14ac:dyDescent="0.25">
      <c r="B52" s="76" t="s">
        <v>88</v>
      </c>
      <c r="C52" s="82"/>
      <c r="D52" s="111"/>
      <c r="E52" s="15">
        <v>12</v>
      </c>
    </row>
    <row r="53" spans="2:5" x14ac:dyDescent="0.25">
      <c r="B53" s="43" t="s">
        <v>89</v>
      </c>
      <c r="C53" s="44"/>
      <c r="D53" s="111"/>
      <c r="E53" s="15">
        <v>38</v>
      </c>
    </row>
    <row r="54" spans="2:5" x14ac:dyDescent="0.25">
      <c r="B54" s="43" t="s">
        <v>90</v>
      </c>
      <c r="C54" s="44"/>
      <c r="D54" s="111"/>
      <c r="E54" s="15">
        <v>36</v>
      </c>
    </row>
    <row r="55" spans="2:5" x14ac:dyDescent="0.25">
      <c r="B55" s="43" t="s">
        <v>91</v>
      </c>
      <c r="C55" s="44"/>
      <c r="D55" s="111"/>
      <c r="E55" s="15">
        <v>8</v>
      </c>
    </row>
    <row r="56" spans="2:5" x14ac:dyDescent="0.25">
      <c r="B56" s="43" t="s">
        <v>92</v>
      </c>
      <c r="C56" s="44"/>
      <c r="D56" s="111"/>
      <c r="E56" s="15">
        <v>16</v>
      </c>
    </row>
    <row r="57" spans="2:5" x14ac:dyDescent="0.25">
      <c r="B57" s="76" t="s">
        <v>93</v>
      </c>
      <c r="C57" s="82"/>
      <c r="D57" s="111"/>
      <c r="E57" s="15">
        <v>30</v>
      </c>
    </row>
    <row r="58" spans="2:5" x14ac:dyDescent="0.25">
      <c r="B58" s="43" t="s">
        <v>94</v>
      </c>
      <c r="C58" s="44"/>
      <c r="D58" s="111"/>
      <c r="E58" s="15">
        <v>17</v>
      </c>
    </row>
    <row r="59" spans="2:5" x14ac:dyDescent="0.25">
      <c r="B59" s="43" t="s">
        <v>95</v>
      </c>
      <c r="C59" s="44"/>
      <c r="D59" s="111"/>
      <c r="E59" s="15">
        <v>26</v>
      </c>
    </row>
    <row r="60" spans="2:5" x14ac:dyDescent="0.25">
      <c r="B60" s="43" t="s">
        <v>96</v>
      </c>
      <c r="C60" s="44"/>
      <c r="D60" s="111"/>
      <c r="E60" s="15">
        <v>11</v>
      </c>
    </row>
    <row r="61" spans="2:5" x14ac:dyDescent="0.25">
      <c r="B61" s="43" t="s">
        <v>97</v>
      </c>
      <c r="C61" s="44"/>
      <c r="D61" s="111"/>
      <c r="E61" s="15">
        <v>21</v>
      </c>
    </row>
    <row r="62" spans="2:5" x14ac:dyDescent="0.25">
      <c r="B62" s="68" t="s">
        <v>98</v>
      </c>
      <c r="C62" s="91"/>
      <c r="D62" s="112"/>
      <c r="E62" s="16">
        <v>45</v>
      </c>
    </row>
    <row r="64" spans="2:5" ht="15.75" x14ac:dyDescent="0.25">
      <c r="B64" s="94" t="s">
        <v>15</v>
      </c>
      <c r="C64" s="94"/>
      <c r="D64" s="6" t="s">
        <v>13</v>
      </c>
      <c r="E64" s="42" t="s">
        <v>80</v>
      </c>
    </row>
    <row r="65" spans="2:5" x14ac:dyDescent="0.25">
      <c r="B65" s="46" t="s">
        <v>16</v>
      </c>
      <c r="C65" s="19"/>
      <c r="D65" s="29">
        <f>SUM(D27:D29)</f>
        <v>0</v>
      </c>
      <c r="E65" s="29">
        <f>IFERROR(D65/$D$8,0)</f>
        <v>0</v>
      </c>
    </row>
    <row r="66" spans="2:5" x14ac:dyDescent="0.25">
      <c r="B66" s="95" t="s">
        <v>17</v>
      </c>
      <c r="C66" s="96"/>
      <c r="D66" s="30">
        <f>SUM(D32:D42)</f>
        <v>0</v>
      </c>
      <c r="E66" s="30">
        <f t="shared" ref="E66:E67" si="0">IFERROR(D66/$D$8,0)</f>
        <v>0</v>
      </c>
    </row>
    <row r="67" spans="2:5" x14ac:dyDescent="0.25">
      <c r="B67" s="97" t="s">
        <v>18</v>
      </c>
      <c r="C67" s="98"/>
      <c r="D67" s="31">
        <f>SUMPRODUCT(D45:D62,E45:E62)</f>
        <v>0</v>
      </c>
      <c r="E67" s="31">
        <f t="shared" si="0"/>
        <v>0</v>
      </c>
    </row>
    <row r="68" spans="2:5" x14ac:dyDescent="0.25">
      <c r="B68" s="92" t="s">
        <v>0</v>
      </c>
      <c r="C68" s="93"/>
      <c r="D68" s="45">
        <f>SUM(D65:D67)</f>
        <v>0</v>
      </c>
      <c r="E68" s="45">
        <f>IFERROR(D68/$D$8,0)</f>
        <v>0</v>
      </c>
    </row>
    <row r="70" spans="2:5" ht="105.75" customHeight="1" x14ac:dyDescent="0.25">
      <c r="B70" s="64" t="s">
        <v>81</v>
      </c>
      <c r="C70" s="64"/>
    </row>
  </sheetData>
  <sheetProtection algorithmName="SHA-512" hashValue="fCo5/GLyoqgKOhtfZpes4/gdo+5GkQdxIUqYJIrQWBgiU+/0AvcdsgF+2iISuFAwAKhJJQ4t+CsTn65sVNhKCA==" saltValue="E8YOopK8iZpBvhtLiQsPFQ==" spinCount="100000" sheet="1" objects="1" scenarios="1" selectLockedCells="1"/>
  <mergeCells count="46">
    <mergeCell ref="B68:C68"/>
    <mergeCell ref="B62:C62"/>
    <mergeCell ref="B46:C46"/>
    <mergeCell ref="B47:C47"/>
    <mergeCell ref="B64:C64"/>
    <mergeCell ref="B66:C66"/>
    <mergeCell ref="B67:C67"/>
    <mergeCell ref="B57:C57"/>
    <mergeCell ref="B50:C50"/>
    <mergeCell ref="B51:C51"/>
    <mergeCell ref="B7:C7"/>
    <mergeCell ref="B8:C8"/>
    <mergeCell ref="B12:C12"/>
    <mergeCell ref="B26:C26"/>
    <mergeCell ref="B31:C31"/>
    <mergeCell ref="B10:C10"/>
    <mergeCell ref="B11:C11"/>
    <mergeCell ref="B17:C17"/>
    <mergeCell ref="B45:C45"/>
    <mergeCell ref="B32:C32"/>
    <mergeCell ref="B42:C42"/>
    <mergeCell ref="B34:C34"/>
    <mergeCell ref="B36:C36"/>
    <mergeCell ref="B40:C40"/>
    <mergeCell ref="B41:C41"/>
    <mergeCell ref="B38:C38"/>
    <mergeCell ref="B33:C33"/>
    <mergeCell ref="B35:C35"/>
    <mergeCell ref="B37:C37"/>
    <mergeCell ref="B39:C39"/>
    <mergeCell ref="E20:E22"/>
    <mergeCell ref="B70:C70"/>
    <mergeCell ref="B1:B4"/>
    <mergeCell ref="C1:D4"/>
    <mergeCell ref="B14:C14"/>
    <mergeCell ref="B6:C6"/>
    <mergeCell ref="B29:C29"/>
    <mergeCell ref="B15:C15"/>
    <mergeCell ref="B16:C16"/>
    <mergeCell ref="B24:C24"/>
    <mergeCell ref="B9:C9"/>
    <mergeCell ref="B22:C22"/>
    <mergeCell ref="B44:C44"/>
    <mergeCell ref="B27:C27"/>
    <mergeCell ref="B28:C28"/>
    <mergeCell ref="B52:C52"/>
  </mergeCells>
  <dataValidations count="1">
    <dataValidation type="list" allowBlank="1" showInputMessage="1" showErrorMessage="1" sqref="D35 D37 D39" xr:uid="{679DD3E0-29FA-405B-BA49-178CF9C6D31D}">
      <formula1>"Ja,Nein"</formula1>
    </dataValidation>
  </dataValidation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Dropdown!$B$2:$B$3</xm:f>
          </x14:formula1>
          <xm:sqref>D11:D12 D33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5"/>
  <sheetViews>
    <sheetView showGridLines="0" zoomScaleNormal="100" workbookViewId="0">
      <pane ySplit="3" topLeftCell="A4" activePane="bottomLeft" state="frozen"/>
      <selection pane="bottomLeft" activeCell="A7" sqref="A7:XFD7"/>
    </sheetView>
  </sheetViews>
  <sheetFormatPr baseColWidth="10" defaultColWidth="11.42578125" defaultRowHeight="15" x14ac:dyDescent="0.25"/>
  <cols>
    <col min="1" max="1" width="2.28515625" style="2" customWidth="1"/>
    <col min="2" max="2" width="9.28515625" style="3" customWidth="1"/>
    <col min="3" max="3" width="55.7109375" style="2" customWidth="1"/>
    <col min="4" max="4" width="14.42578125" style="2" customWidth="1"/>
    <col min="5" max="5" width="18.5703125" style="2" bestFit="1" customWidth="1"/>
    <col min="6" max="6" width="13.5703125" style="2" bestFit="1" customWidth="1"/>
    <col min="7" max="7" width="15" style="2" customWidth="1"/>
    <col min="8" max="16384" width="11.42578125" style="2"/>
  </cols>
  <sheetData>
    <row r="1" spans="1:7" ht="15" customHeight="1" x14ac:dyDescent="0.25">
      <c r="B1" s="65"/>
      <c r="C1" s="66" t="s">
        <v>22</v>
      </c>
      <c r="D1" s="66"/>
    </row>
    <row r="2" spans="1:7" ht="15" customHeight="1" x14ac:dyDescent="0.25">
      <c r="B2" s="65"/>
      <c r="C2" s="66"/>
      <c r="D2" s="66"/>
      <c r="F2" s="8"/>
      <c r="G2" s="3" t="s">
        <v>10</v>
      </c>
    </row>
    <row r="3" spans="1:7" ht="15" customHeight="1" x14ac:dyDescent="0.25">
      <c r="B3" s="65"/>
      <c r="C3" s="66"/>
      <c r="D3" s="66"/>
    </row>
    <row r="5" spans="1:7" ht="15.75" x14ac:dyDescent="0.25">
      <c r="B5" s="67" t="s">
        <v>3</v>
      </c>
      <c r="C5" s="67"/>
      <c r="D5" s="4" t="s">
        <v>12</v>
      </c>
    </row>
    <row r="6" spans="1:7" x14ac:dyDescent="0.25">
      <c r="B6" s="80" t="s">
        <v>7</v>
      </c>
      <c r="C6" s="81"/>
      <c r="D6" s="22"/>
    </row>
    <row r="7" spans="1:7" x14ac:dyDescent="0.25">
      <c r="B7" s="76" t="s">
        <v>8</v>
      </c>
      <c r="C7" s="82"/>
      <c r="D7" s="23"/>
    </row>
    <row r="8" spans="1:7" x14ac:dyDescent="0.25">
      <c r="B8" s="76" t="s">
        <v>9</v>
      </c>
      <c r="C8" s="77"/>
      <c r="D8" s="23"/>
    </row>
    <row r="9" spans="1:7" x14ac:dyDescent="0.25">
      <c r="B9" s="68" t="s">
        <v>31</v>
      </c>
      <c r="C9" s="91"/>
      <c r="D9" s="24"/>
    </row>
    <row r="10" spans="1:7" x14ac:dyDescent="0.25">
      <c r="B10" s="7"/>
      <c r="C10" s="7"/>
      <c r="D10" s="9"/>
    </row>
    <row r="11" spans="1:7" ht="15.75" x14ac:dyDescent="0.25">
      <c r="B11" s="79" t="s">
        <v>24</v>
      </c>
      <c r="C11" s="79"/>
      <c r="D11" s="6" t="s">
        <v>12</v>
      </c>
      <c r="E11" s="6" t="s">
        <v>35</v>
      </c>
      <c r="F11" s="6" t="s">
        <v>23</v>
      </c>
    </row>
    <row r="12" spans="1:7" x14ac:dyDescent="0.25">
      <c r="A12" s="2">
        <v>0</v>
      </c>
      <c r="B12" s="76" t="s">
        <v>25</v>
      </c>
      <c r="C12" s="82"/>
      <c r="D12" s="25"/>
      <c r="E12" s="36">
        <f>D12*A12</f>
        <v>0</v>
      </c>
      <c r="F12" s="13">
        <v>0</v>
      </c>
    </row>
    <row r="13" spans="1:7" x14ac:dyDescent="0.25">
      <c r="A13" s="2">
        <v>1</v>
      </c>
      <c r="B13" s="76" t="s">
        <v>26</v>
      </c>
      <c r="C13" s="82"/>
      <c r="D13" s="26"/>
      <c r="E13" s="37">
        <f t="shared" ref="E13:E17" si="0">D13*A13</f>
        <v>0</v>
      </c>
      <c r="F13" s="14">
        <v>95</v>
      </c>
    </row>
    <row r="14" spans="1:7" x14ac:dyDescent="0.25">
      <c r="A14" s="2">
        <v>2</v>
      </c>
      <c r="B14" s="76" t="s">
        <v>27</v>
      </c>
      <c r="C14" s="82"/>
      <c r="D14" s="26"/>
      <c r="E14" s="2">
        <f t="shared" si="0"/>
        <v>0</v>
      </c>
      <c r="F14" s="15">
        <v>47.5</v>
      </c>
    </row>
    <row r="15" spans="1:7" x14ac:dyDescent="0.25">
      <c r="A15" s="2">
        <v>2</v>
      </c>
      <c r="B15" s="76" t="s">
        <v>28</v>
      </c>
      <c r="C15" s="82"/>
      <c r="D15" s="26"/>
      <c r="E15" s="2">
        <f>D15*A15</f>
        <v>0</v>
      </c>
      <c r="F15" s="15">
        <v>72.5</v>
      </c>
    </row>
    <row r="16" spans="1:7" x14ac:dyDescent="0.25">
      <c r="A16" s="2">
        <v>3</v>
      </c>
      <c r="B16" s="76" t="s">
        <v>29</v>
      </c>
      <c r="C16" s="82"/>
      <c r="D16" s="26"/>
      <c r="E16" s="2">
        <f t="shared" si="0"/>
        <v>0</v>
      </c>
      <c r="F16" s="15">
        <v>48.33</v>
      </c>
    </row>
    <row r="17" spans="1:6" x14ac:dyDescent="0.25">
      <c r="A17" s="2">
        <v>4</v>
      </c>
      <c r="B17" s="68" t="s">
        <v>30</v>
      </c>
      <c r="C17" s="91"/>
      <c r="D17" s="34"/>
      <c r="E17" s="35">
        <f t="shared" si="0"/>
        <v>0</v>
      </c>
      <c r="F17" s="16">
        <v>36.25</v>
      </c>
    </row>
    <row r="19" spans="1:6" ht="15.75" x14ac:dyDescent="0.25">
      <c r="B19" s="67" t="s">
        <v>4</v>
      </c>
      <c r="C19" s="67"/>
      <c r="D19" s="6" t="s">
        <v>13</v>
      </c>
    </row>
    <row r="20" spans="1:6" x14ac:dyDescent="0.25">
      <c r="B20" s="80" t="s">
        <v>37</v>
      </c>
      <c r="C20" s="81"/>
      <c r="D20" s="38">
        <v>0</v>
      </c>
    </row>
    <row r="21" spans="1:6" x14ac:dyDescent="0.25">
      <c r="B21" s="20" t="s">
        <v>39</v>
      </c>
      <c r="C21" s="21"/>
      <c r="D21" s="39">
        <v>0</v>
      </c>
    </row>
    <row r="22" spans="1:6" x14ac:dyDescent="0.25">
      <c r="B22" s="68" t="s">
        <v>36</v>
      </c>
      <c r="C22" s="69"/>
      <c r="D22" s="40">
        <v>0</v>
      </c>
    </row>
    <row r="24" spans="1:6" ht="15.75" x14ac:dyDescent="0.25">
      <c r="B24" s="67" t="s">
        <v>5</v>
      </c>
      <c r="C24" s="67"/>
      <c r="D24" s="6" t="s">
        <v>13</v>
      </c>
    </row>
    <row r="25" spans="1:6" x14ac:dyDescent="0.25">
      <c r="B25" s="80" t="s">
        <v>36</v>
      </c>
      <c r="C25" s="81"/>
      <c r="D25" s="38">
        <f>IF(D9="Ja",D22*D8,0)</f>
        <v>0</v>
      </c>
    </row>
    <row r="26" spans="1:6" x14ac:dyDescent="0.25">
      <c r="B26" s="76" t="s">
        <v>40</v>
      </c>
      <c r="C26" s="82"/>
      <c r="D26" s="39"/>
    </row>
    <row r="27" spans="1:6" x14ac:dyDescent="0.25">
      <c r="B27" s="68"/>
      <c r="C27" s="91"/>
      <c r="D27" s="40"/>
    </row>
    <row r="29" spans="1:6" ht="15.75" x14ac:dyDescent="0.25">
      <c r="B29" s="79" t="s">
        <v>6</v>
      </c>
      <c r="C29" s="79"/>
      <c r="D29" s="6" t="s">
        <v>12</v>
      </c>
      <c r="E29" s="6" t="s">
        <v>14</v>
      </c>
    </row>
    <row r="30" spans="1:6" x14ac:dyDescent="0.25">
      <c r="B30" s="76" t="s">
        <v>19</v>
      </c>
      <c r="C30" s="82"/>
      <c r="D30" s="25"/>
      <c r="E30" s="13">
        <v>0</v>
      </c>
    </row>
    <row r="31" spans="1:6" x14ac:dyDescent="0.25">
      <c r="B31" s="76" t="s">
        <v>20</v>
      </c>
      <c r="C31" s="77"/>
      <c r="D31" s="26"/>
      <c r="E31" s="14">
        <v>0</v>
      </c>
    </row>
    <row r="32" spans="1:6" x14ac:dyDescent="0.25">
      <c r="B32" s="76" t="s">
        <v>21</v>
      </c>
      <c r="C32" s="77"/>
      <c r="D32" s="27"/>
      <c r="E32" s="15">
        <v>0</v>
      </c>
    </row>
    <row r="33" spans="2:5" x14ac:dyDescent="0.25">
      <c r="B33" s="20"/>
      <c r="C33" s="21"/>
      <c r="D33" s="27"/>
      <c r="E33" s="15">
        <v>0</v>
      </c>
    </row>
    <row r="34" spans="2:5" x14ac:dyDescent="0.25">
      <c r="B34" s="20"/>
      <c r="C34" s="21"/>
      <c r="D34" s="27"/>
      <c r="E34" s="15">
        <v>0</v>
      </c>
    </row>
    <row r="35" spans="2:5" x14ac:dyDescent="0.25">
      <c r="B35" s="76"/>
      <c r="C35" s="82"/>
      <c r="D35" s="27"/>
      <c r="E35" s="15">
        <v>0</v>
      </c>
    </row>
    <row r="36" spans="2:5" x14ac:dyDescent="0.25">
      <c r="B36" s="76"/>
      <c r="C36" s="82"/>
      <c r="D36" s="27"/>
      <c r="E36" s="15">
        <v>0</v>
      </c>
    </row>
    <row r="37" spans="2:5" x14ac:dyDescent="0.25">
      <c r="B37" s="76"/>
      <c r="C37" s="82"/>
      <c r="D37" s="27"/>
      <c r="E37" s="15">
        <v>0</v>
      </c>
    </row>
    <row r="38" spans="2:5" x14ac:dyDescent="0.25">
      <c r="B38" s="76"/>
      <c r="C38" s="82"/>
      <c r="D38" s="27"/>
      <c r="E38" s="15">
        <v>0</v>
      </c>
    </row>
    <row r="39" spans="2:5" x14ac:dyDescent="0.25">
      <c r="B39" s="68"/>
      <c r="C39" s="91"/>
      <c r="D39" s="28"/>
      <c r="E39" s="16">
        <v>0</v>
      </c>
    </row>
    <row r="41" spans="2:5" ht="15.75" x14ac:dyDescent="0.25">
      <c r="B41" s="94" t="s">
        <v>15</v>
      </c>
      <c r="C41" s="94"/>
      <c r="D41" s="6" t="s">
        <v>13</v>
      </c>
    </row>
    <row r="42" spans="2:5" x14ac:dyDescent="0.25">
      <c r="B42" s="18" t="s">
        <v>16</v>
      </c>
      <c r="C42" s="19"/>
      <c r="D42" s="29">
        <f>SUM(D20:D22)</f>
        <v>0</v>
      </c>
    </row>
    <row r="43" spans="2:5" x14ac:dyDescent="0.25">
      <c r="B43" s="82" t="s">
        <v>17</v>
      </c>
      <c r="C43" s="96"/>
      <c r="D43" s="30">
        <f>SUM(D25:D27)</f>
        <v>0</v>
      </c>
    </row>
    <row r="44" spans="2:5" x14ac:dyDescent="0.25">
      <c r="B44" s="101" t="s">
        <v>18</v>
      </c>
      <c r="C44" s="98"/>
      <c r="D44" s="31">
        <f>SUM(D30:D39)</f>
        <v>0</v>
      </c>
    </row>
    <row r="45" spans="2:5" x14ac:dyDescent="0.25">
      <c r="B45" s="99" t="s">
        <v>0</v>
      </c>
      <c r="C45" s="100"/>
      <c r="D45" s="17">
        <f>SUM(D42:D44)</f>
        <v>0</v>
      </c>
    </row>
  </sheetData>
  <mergeCells count="34">
    <mergeCell ref="B45:C45"/>
    <mergeCell ref="B1:B3"/>
    <mergeCell ref="C1:D3"/>
    <mergeCell ref="B37:C37"/>
    <mergeCell ref="B38:C38"/>
    <mergeCell ref="B39:C39"/>
    <mergeCell ref="B41:C41"/>
    <mergeCell ref="B43:C43"/>
    <mergeCell ref="B44:C44"/>
    <mergeCell ref="B29:C29"/>
    <mergeCell ref="B30:C30"/>
    <mergeCell ref="B31:C31"/>
    <mergeCell ref="B32:C32"/>
    <mergeCell ref="B35:C35"/>
    <mergeCell ref="B36:C36"/>
    <mergeCell ref="B22:C22"/>
    <mergeCell ref="B24:C24"/>
    <mergeCell ref="B25:C25"/>
    <mergeCell ref="B26:C26"/>
    <mergeCell ref="B27:C27"/>
    <mergeCell ref="B20:C20"/>
    <mergeCell ref="B5:C5"/>
    <mergeCell ref="B6:C6"/>
    <mergeCell ref="B7:C7"/>
    <mergeCell ref="B9:C9"/>
    <mergeCell ref="B14:C14"/>
    <mergeCell ref="B19:C19"/>
    <mergeCell ref="B15:C15"/>
    <mergeCell ref="B16:C16"/>
    <mergeCell ref="B17:C17"/>
    <mergeCell ref="B8:C8"/>
    <mergeCell ref="B11:C11"/>
    <mergeCell ref="B12:C12"/>
    <mergeCell ref="B13:C13"/>
  </mergeCell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Dropdown!$B$2:$B$3</xm:f>
          </x14:formula1>
          <xm:sqref>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activeCell="A2" sqref="A2"/>
    </sheetView>
  </sheetViews>
  <sheetFormatPr baseColWidth="10" defaultRowHeight="15" x14ac:dyDescent="0.25"/>
  <sheetData>
    <row r="1" spans="1:2" x14ac:dyDescent="0.25">
      <c r="A1" t="s">
        <v>1</v>
      </c>
      <c r="B1" t="s">
        <v>32</v>
      </c>
    </row>
    <row r="2" spans="1:2" x14ac:dyDescent="0.25">
      <c r="A2" s="1" t="s">
        <v>2</v>
      </c>
      <c r="B2" t="s">
        <v>33</v>
      </c>
    </row>
    <row r="3" spans="1:2" x14ac:dyDescent="0.25">
      <c r="A3" s="1"/>
      <c r="B3" t="s">
        <v>34</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showGridLines="0" zoomScaleNormal="100" workbookViewId="0">
      <pane ySplit="4" topLeftCell="A5" activePane="bottomLeft" state="frozen"/>
      <selection pane="bottomLeft" activeCell="C36" sqref="C36"/>
    </sheetView>
  </sheetViews>
  <sheetFormatPr baseColWidth="10" defaultColWidth="11.42578125" defaultRowHeight="15" outlineLevelRow="1" x14ac:dyDescent="0.25"/>
  <cols>
    <col min="1" max="1" width="11.42578125" style="3"/>
    <col min="2" max="2" width="55.7109375" style="2" customWidth="1"/>
    <col min="3" max="3" width="20" style="2" bestFit="1" customWidth="1"/>
    <col min="4" max="4" width="18.5703125" style="2" bestFit="1" customWidth="1"/>
    <col min="5" max="5" width="11.42578125" style="2"/>
    <col min="6" max="6" width="15" style="2" customWidth="1"/>
    <col min="7" max="16384" width="11.42578125" style="2"/>
  </cols>
  <sheetData>
    <row r="1" spans="1:6" x14ac:dyDescent="0.25">
      <c r="A1" s="65"/>
      <c r="B1" s="66" t="s">
        <v>22</v>
      </c>
      <c r="C1" s="66"/>
    </row>
    <row r="2" spans="1:6" x14ac:dyDescent="0.25">
      <c r="A2" s="65"/>
      <c r="B2" s="66"/>
      <c r="C2" s="66"/>
      <c r="E2" s="8"/>
      <c r="F2" s="3" t="s">
        <v>10</v>
      </c>
    </row>
    <row r="3" spans="1:6" x14ac:dyDescent="0.25">
      <c r="A3" s="65"/>
      <c r="B3" s="66"/>
      <c r="C3" s="66"/>
    </row>
    <row r="4" spans="1:6" x14ac:dyDescent="0.25">
      <c r="A4" s="65"/>
      <c r="B4" s="66"/>
      <c r="C4" s="66"/>
    </row>
    <row r="6" spans="1:6" ht="15.75" x14ac:dyDescent="0.25">
      <c r="A6" s="67" t="s">
        <v>51</v>
      </c>
      <c r="B6" s="67"/>
      <c r="C6" s="5" t="s">
        <v>12</v>
      </c>
    </row>
    <row r="7" spans="1:6" x14ac:dyDescent="0.25">
      <c r="A7" s="80" t="s">
        <v>7</v>
      </c>
      <c r="B7" s="81"/>
      <c r="C7" s="22"/>
    </row>
    <row r="8" spans="1:6" x14ac:dyDescent="0.25">
      <c r="A8" s="76" t="s">
        <v>45</v>
      </c>
      <c r="B8" s="77"/>
      <c r="C8" s="23"/>
    </row>
    <row r="9" spans="1:6" x14ac:dyDescent="0.25">
      <c r="A9" s="76" t="s">
        <v>46</v>
      </c>
      <c r="B9" s="77"/>
      <c r="C9" s="23"/>
    </row>
    <row r="10" spans="1:6" x14ac:dyDescent="0.25">
      <c r="A10" s="76" t="s">
        <v>48</v>
      </c>
      <c r="B10" s="77"/>
      <c r="C10" s="23"/>
    </row>
    <row r="11" spans="1:6" x14ac:dyDescent="0.25">
      <c r="A11" s="76" t="s">
        <v>49</v>
      </c>
      <c r="B11" s="77"/>
      <c r="C11" s="23"/>
    </row>
    <row r="12" spans="1:6" x14ac:dyDescent="0.25">
      <c r="A12" s="76" t="s">
        <v>50</v>
      </c>
      <c r="B12" s="82"/>
      <c r="C12" s="23"/>
    </row>
    <row r="13" spans="1:6" x14ac:dyDescent="0.25">
      <c r="A13" s="68" t="s">
        <v>9</v>
      </c>
      <c r="B13" s="69"/>
      <c r="C13" s="24"/>
    </row>
    <row r="14" spans="1:6" x14ac:dyDescent="0.25">
      <c r="A14" s="20"/>
      <c r="B14" s="41"/>
      <c r="C14" s="33"/>
    </row>
    <row r="15" spans="1:6" ht="15.75" x14ac:dyDescent="0.25">
      <c r="A15" s="67" t="s">
        <v>52</v>
      </c>
      <c r="B15" s="67"/>
      <c r="C15" s="32" t="s">
        <v>53</v>
      </c>
    </row>
    <row r="16" spans="1:6" x14ac:dyDescent="0.25">
      <c r="A16" s="76" t="s">
        <v>47</v>
      </c>
      <c r="B16" s="77"/>
      <c r="C16" s="23"/>
    </row>
    <row r="17" spans="1:3" x14ac:dyDescent="0.25">
      <c r="A17" s="68" t="s">
        <v>31</v>
      </c>
      <c r="B17" s="91"/>
      <c r="C17" s="24"/>
    </row>
    <row r="18" spans="1:3" x14ac:dyDescent="0.25">
      <c r="A18" s="7"/>
      <c r="B18" s="7"/>
      <c r="C18" s="9"/>
    </row>
    <row r="19" spans="1:3" ht="15.75" hidden="1" outlineLevel="1" x14ac:dyDescent="0.25">
      <c r="A19" s="67" t="s">
        <v>11</v>
      </c>
      <c r="B19" s="67"/>
      <c r="C19" s="6" t="s">
        <v>13</v>
      </c>
    </row>
    <row r="20" spans="1:3" hidden="1" outlineLevel="1" x14ac:dyDescent="0.25">
      <c r="A20" s="80" t="s">
        <v>41</v>
      </c>
      <c r="B20" s="81"/>
      <c r="C20" s="10">
        <v>45</v>
      </c>
    </row>
    <row r="21" spans="1:3" hidden="1" outlineLevel="1" x14ac:dyDescent="0.25">
      <c r="A21" s="20" t="s">
        <v>42</v>
      </c>
      <c r="B21" s="21"/>
      <c r="C21" s="11">
        <v>40</v>
      </c>
    </row>
    <row r="22" spans="1:3" hidden="1" outlineLevel="1" x14ac:dyDescent="0.25">
      <c r="A22" s="76" t="s">
        <v>43</v>
      </c>
      <c r="B22" s="82"/>
      <c r="C22" s="11">
        <v>80</v>
      </c>
    </row>
    <row r="23" spans="1:3" hidden="1" outlineLevel="1" x14ac:dyDescent="0.25">
      <c r="A23" s="76" t="s">
        <v>39</v>
      </c>
      <c r="B23" s="77"/>
      <c r="C23" s="11">
        <v>32</v>
      </c>
    </row>
    <row r="24" spans="1:3" hidden="1" outlineLevel="1" x14ac:dyDescent="0.25">
      <c r="A24" s="76" t="s">
        <v>44</v>
      </c>
      <c r="B24" s="77"/>
      <c r="C24" s="11">
        <v>100</v>
      </c>
    </row>
    <row r="25" spans="1:3" hidden="1" outlineLevel="1" x14ac:dyDescent="0.25">
      <c r="A25" s="76" t="s">
        <v>47</v>
      </c>
      <c r="B25" s="77"/>
      <c r="C25" s="11">
        <v>2</v>
      </c>
    </row>
    <row r="26" spans="1:3" hidden="1" outlineLevel="1" x14ac:dyDescent="0.25">
      <c r="A26" s="68" t="s">
        <v>36</v>
      </c>
      <c r="B26" s="69"/>
      <c r="C26" s="12">
        <v>9</v>
      </c>
    </row>
    <row r="27" spans="1:3" hidden="1" outlineLevel="1" x14ac:dyDescent="0.25"/>
    <row r="28" spans="1:3" ht="15.75" collapsed="1" x14ac:dyDescent="0.25">
      <c r="A28" s="67" t="s">
        <v>4</v>
      </c>
      <c r="B28" s="67"/>
      <c r="C28" s="6" t="s">
        <v>13</v>
      </c>
    </row>
    <row r="29" spans="1:3" x14ac:dyDescent="0.25">
      <c r="A29" s="80" t="s">
        <v>41</v>
      </c>
      <c r="B29" s="81"/>
      <c r="C29" s="38">
        <f>C20*C10</f>
        <v>0</v>
      </c>
    </row>
    <row r="30" spans="1:3" x14ac:dyDescent="0.25">
      <c r="A30" s="76" t="s">
        <v>42</v>
      </c>
      <c r="B30" s="77"/>
      <c r="C30" s="39">
        <f>C21*C11</f>
        <v>0</v>
      </c>
    </row>
    <row r="31" spans="1:3" x14ac:dyDescent="0.25">
      <c r="A31" s="76" t="s">
        <v>43</v>
      </c>
      <c r="B31" s="82"/>
      <c r="C31" s="39">
        <f>C22*C12</f>
        <v>0</v>
      </c>
    </row>
    <row r="32" spans="1:3" x14ac:dyDescent="0.25">
      <c r="A32" s="20" t="s">
        <v>39</v>
      </c>
      <c r="B32" s="21"/>
      <c r="C32" s="39">
        <f>C23*C13</f>
        <v>0</v>
      </c>
    </row>
    <row r="33" spans="1:4" x14ac:dyDescent="0.25">
      <c r="A33" s="68" t="s">
        <v>44</v>
      </c>
      <c r="B33" s="69"/>
      <c r="C33" s="40">
        <f>C24*C13</f>
        <v>0</v>
      </c>
    </row>
    <row r="35" spans="1:4" ht="15.75" x14ac:dyDescent="0.25">
      <c r="A35" s="67" t="s">
        <v>5</v>
      </c>
      <c r="B35" s="67"/>
      <c r="C35" s="6" t="s">
        <v>13</v>
      </c>
    </row>
    <row r="36" spans="1:4" x14ac:dyDescent="0.25">
      <c r="A36" s="80" t="s">
        <v>54</v>
      </c>
      <c r="B36" s="102"/>
      <c r="C36" s="38">
        <f>IF(C16="Ja",C25*C8,0)</f>
        <v>0</v>
      </c>
    </row>
    <row r="37" spans="1:4" x14ac:dyDescent="0.25">
      <c r="A37" s="68" t="s">
        <v>36</v>
      </c>
      <c r="B37" s="91"/>
      <c r="C37" s="40">
        <f>IF(C17="Ja",C26*C13,0)</f>
        <v>0</v>
      </c>
    </row>
    <row r="39" spans="1:4" ht="15.75" x14ac:dyDescent="0.25">
      <c r="A39" s="79" t="s">
        <v>6</v>
      </c>
      <c r="B39" s="79"/>
      <c r="C39" s="6" t="s">
        <v>12</v>
      </c>
      <c r="D39" s="6" t="s">
        <v>14</v>
      </c>
    </row>
    <row r="40" spans="1:4" x14ac:dyDescent="0.25">
      <c r="A40" s="76" t="s">
        <v>55</v>
      </c>
      <c r="B40" s="77"/>
      <c r="C40" s="25"/>
      <c r="D40" s="13">
        <v>25</v>
      </c>
    </row>
    <row r="41" spans="1:4" x14ac:dyDescent="0.25">
      <c r="A41" s="76" t="s">
        <v>56</v>
      </c>
      <c r="B41" s="77"/>
      <c r="C41" s="26"/>
      <c r="D41" s="14">
        <v>40</v>
      </c>
    </row>
    <row r="42" spans="1:4" x14ac:dyDescent="0.25">
      <c r="A42" s="76" t="s">
        <v>57</v>
      </c>
      <c r="B42" s="77"/>
      <c r="C42" s="27"/>
      <c r="D42" s="15">
        <v>30</v>
      </c>
    </row>
    <row r="43" spans="1:4" x14ac:dyDescent="0.25">
      <c r="A43" s="76" t="s">
        <v>58</v>
      </c>
      <c r="B43" s="77"/>
      <c r="C43" s="27"/>
      <c r="D43" s="15">
        <v>60</v>
      </c>
    </row>
    <row r="44" spans="1:4" x14ac:dyDescent="0.25">
      <c r="A44" s="76" t="s">
        <v>59</v>
      </c>
      <c r="B44" s="77"/>
      <c r="C44" s="27"/>
      <c r="D44" s="15">
        <v>12</v>
      </c>
    </row>
    <row r="45" spans="1:4" x14ac:dyDescent="0.25">
      <c r="A45" s="76" t="s">
        <v>60</v>
      </c>
      <c r="B45" s="77"/>
      <c r="C45" s="27"/>
      <c r="D45" s="15">
        <v>18</v>
      </c>
    </row>
    <row r="46" spans="1:4" x14ac:dyDescent="0.25">
      <c r="A46" s="76" t="s">
        <v>61</v>
      </c>
      <c r="B46" s="77"/>
      <c r="C46" s="27"/>
      <c r="D46" s="15">
        <v>20</v>
      </c>
    </row>
    <row r="47" spans="1:4" x14ac:dyDescent="0.25">
      <c r="A47" s="76" t="s">
        <v>62</v>
      </c>
      <c r="B47" s="77"/>
      <c r="C47" s="27"/>
      <c r="D47" s="15">
        <v>22</v>
      </c>
    </row>
    <row r="48" spans="1:4" x14ac:dyDescent="0.25">
      <c r="A48" s="76" t="s">
        <v>63</v>
      </c>
      <c r="B48" s="77"/>
      <c r="C48" s="27"/>
      <c r="D48" s="15">
        <v>15</v>
      </c>
    </row>
    <row r="49" spans="1:4" x14ac:dyDescent="0.25">
      <c r="A49" s="76" t="s">
        <v>64</v>
      </c>
      <c r="B49" s="77"/>
      <c r="C49" s="27"/>
      <c r="D49" s="15">
        <v>11</v>
      </c>
    </row>
    <row r="50" spans="1:4" x14ac:dyDescent="0.25">
      <c r="A50" s="76" t="s">
        <v>65</v>
      </c>
      <c r="B50" s="77"/>
      <c r="C50" s="27"/>
      <c r="D50" s="15">
        <v>22</v>
      </c>
    </row>
    <row r="51" spans="1:4" x14ac:dyDescent="0.25">
      <c r="A51" s="76" t="s">
        <v>66</v>
      </c>
      <c r="B51" s="77"/>
      <c r="C51" s="27"/>
      <c r="D51" s="15">
        <v>80</v>
      </c>
    </row>
    <row r="52" spans="1:4" x14ac:dyDescent="0.25">
      <c r="A52" s="76" t="s">
        <v>67</v>
      </c>
      <c r="B52" s="77"/>
      <c r="C52" s="27"/>
      <c r="D52" s="15">
        <v>30</v>
      </c>
    </row>
    <row r="53" spans="1:4" x14ac:dyDescent="0.25">
      <c r="A53" s="76" t="s">
        <v>68</v>
      </c>
      <c r="B53" s="77"/>
      <c r="C53" s="27"/>
      <c r="D53" s="15">
        <v>30</v>
      </c>
    </row>
    <row r="54" spans="1:4" x14ac:dyDescent="0.25">
      <c r="A54" s="76" t="s">
        <v>69</v>
      </c>
      <c r="B54" s="77"/>
      <c r="C54" s="27"/>
      <c r="D54" s="15">
        <v>5</v>
      </c>
    </row>
    <row r="55" spans="1:4" x14ac:dyDescent="0.25">
      <c r="A55" s="76" t="s">
        <v>70</v>
      </c>
      <c r="B55" s="77"/>
      <c r="C55" s="27"/>
      <c r="D55" s="15">
        <v>10</v>
      </c>
    </row>
    <row r="56" spans="1:4" x14ac:dyDescent="0.25">
      <c r="A56" s="76" t="s">
        <v>71</v>
      </c>
      <c r="B56" s="77"/>
      <c r="C56" s="27"/>
      <c r="D56" s="15">
        <v>15</v>
      </c>
    </row>
    <row r="57" spans="1:4" x14ac:dyDescent="0.25">
      <c r="A57" s="76" t="s">
        <v>72</v>
      </c>
      <c r="B57" s="77"/>
      <c r="C57" s="27"/>
      <c r="D57" s="15">
        <v>17</v>
      </c>
    </row>
    <row r="58" spans="1:4" x14ac:dyDescent="0.25">
      <c r="A58" s="76" t="s">
        <v>73</v>
      </c>
      <c r="B58" s="77"/>
      <c r="C58" s="27"/>
      <c r="D58" s="15">
        <v>11</v>
      </c>
    </row>
    <row r="59" spans="1:4" x14ac:dyDescent="0.25">
      <c r="A59" s="76" t="s">
        <v>74</v>
      </c>
      <c r="B59" s="77"/>
      <c r="C59" s="27"/>
      <c r="D59" s="15">
        <v>21</v>
      </c>
    </row>
    <row r="60" spans="1:4" x14ac:dyDescent="0.25">
      <c r="A60" s="76" t="s">
        <v>75</v>
      </c>
      <c r="B60" s="77"/>
      <c r="C60" s="27"/>
      <c r="D60" s="15">
        <v>19.78</v>
      </c>
    </row>
    <row r="61" spans="1:4" x14ac:dyDescent="0.25">
      <c r="A61" s="76" t="s">
        <v>76</v>
      </c>
      <c r="B61" s="77"/>
      <c r="C61" s="27"/>
      <c r="D61" s="15">
        <v>15.71</v>
      </c>
    </row>
    <row r="62" spans="1:4" x14ac:dyDescent="0.25">
      <c r="A62" s="76" t="s">
        <v>77</v>
      </c>
      <c r="B62" s="77"/>
      <c r="C62" s="27"/>
      <c r="D62" s="15">
        <v>35.159999999999997</v>
      </c>
    </row>
    <row r="63" spans="1:4" x14ac:dyDescent="0.25">
      <c r="A63" s="76" t="s">
        <v>78</v>
      </c>
      <c r="B63" s="77"/>
      <c r="C63" s="27"/>
      <c r="D63" s="15">
        <v>23.51</v>
      </c>
    </row>
    <row r="64" spans="1:4" x14ac:dyDescent="0.25">
      <c r="A64" s="68" t="s">
        <v>79</v>
      </c>
      <c r="B64" s="69"/>
      <c r="C64" s="28"/>
      <c r="D64" s="16">
        <v>18.68</v>
      </c>
    </row>
    <row r="66" spans="1:4" ht="15.75" x14ac:dyDescent="0.25">
      <c r="A66" s="94" t="s">
        <v>15</v>
      </c>
      <c r="B66" s="94"/>
      <c r="C66" s="6" t="s">
        <v>13</v>
      </c>
      <c r="D66" s="42" t="s">
        <v>13</v>
      </c>
    </row>
    <row r="67" spans="1:4" x14ac:dyDescent="0.25">
      <c r="A67" s="18" t="s">
        <v>16</v>
      </c>
      <c r="B67" s="19"/>
      <c r="C67" s="29">
        <f>SUM(C29:C33)</f>
        <v>0</v>
      </c>
      <c r="D67" s="29">
        <f>SUM(D29:D33)</f>
        <v>0</v>
      </c>
    </row>
    <row r="68" spans="1:4" x14ac:dyDescent="0.25">
      <c r="A68" s="82" t="s">
        <v>17</v>
      </c>
      <c r="B68" s="96"/>
      <c r="C68" s="30">
        <f>SUM(C36:C37)</f>
        <v>0</v>
      </c>
      <c r="D68" s="30">
        <f>SUM(D36:D37)</f>
        <v>0</v>
      </c>
    </row>
    <row r="69" spans="1:4" x14ac:dyDescent="0.25">
      <c r="A69" s="101" t="s">
        <v>18</v>
      </c>
      <c r="B69" s="98"/>
      <c r="C69" s="31">
        <f>SUMPRODUCT(C40:C64,D40:D64)</f>
        <v>0</v>
      </c>
      <c r="D69" s="31">
        <f>SUMPRODUCT(D40:D64,E40:E64)</f>
        <v>0</v>
      </c>
    </row>
    <row r="70" spans="1:4" x14ac:dyDescent="0.25">
      <c r="A70" s="99" t="s">
        <v>0</v>
      </c>
      <c r="B70" s="100"/>
      <c r="C70" s="17">
        <f>SUM(C67:C69)</f>
        <v>0</v>
      </c>
      <c r="D70" s="17">
        <f>SUM(D67:D69)</f>
        <v>0</v>
      </c>
    </row>
  </sheetData>
  <mergeCells count="58">
    <mergeCell ref="A13:B13"/>
    <mergeCell ref="A1:A4"/>
    <mergeCell ref="B1:C4"/>
    <mergeCell ref="A6:B6"/>
    <mergeCell ref="A7:B7"/>
    <mergeCell ref="A12:B12"/>
    <mergeCell ref="A70:B70"/>
    <mergeCell ref="A16:B16"/>
    <mergeCell ref="A30:B30"/>
    <mergeCell ref="A8:B8"/>
    <mergeCell ref="A9:B9"/>
    <mergeCell ref="A10:B10"/>
    <mergeCell ref="A11:B11"/>
    <mergeCell ref="A57:B57"/>
    <mergeCell ref="A58:B58"/>
    <mergeCell ref="A59:B59"/>
    <mergeCell ref="A60:B60"/>
    <mergeCell ref="A61:B61"/>
    <mergeCell ref="A66:B66"/>
    <mergeCell ref="A37:B37"/>
    <mergeCell ref="A39:B39"/>
    <mergeCell ref="A28:B28"/>
    <mergeCell ref="A15:B15"/>
    <mergeCell ref="A25:B25"/>
    <mergeCell ref="A24:B24"/>
    <mergeCell ref="A68:B68"/>
    <mergeCell ref="A69:B69"/>
    <mergeCell ref="A29:B29"/>
    <mergeCell ref="A31:B31"/>
    <mergeCell ref="A33:B33"/>
    <mergeCell ref="A35:B35"/>
    <mergeCell ref="A36:B36"/>
    <mergeCell ref="A17:B17"/>
    <mergeCell ref="A19:B19"/>
    <mergeCell ref="A20:B20"/>
    <mergeCell ref="A22:B22"/>
    <mergeCell ref="A23:B23"/>
    <mergeCell ref="A26:B26"/>
    <mergeCell ref="A40:B40"/>
    <mergeCell ref="A41:B41"/>
    <mergeCell ref="A42:B42"/>
    <mergeCell ref="A43:B43"/>
    <mergeCell ref="A46:B46"/>
    <mergeCell ref="A44:B44"/>
    <mergeCell ref="A45:B45"/>
    <mergeCell ref="A62:B62"/>
    <mergeCell ref="A63:B63"/>
    <mergeCell ref="A64:B64"/>
    <mergeCell ref="A52:B52"/>
    <mergeCell ref="A53:B53"/>
    <mergeCell ref="A54:B54"/>
    <mergeCell ref="A55:B55"/>
    <mergeCell ref="A56:B56"/>
    <mergeCell ref="A47:B47"/>
    <mergeCell ref="A48:B48"/>
    <mergeCell ref="A49:B49"/>
    <mergeCell ref="A50:B50"/>
    <mergeCell ref="A51:B51"/>
  </mergeCell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Dropdown!$B$2:$B$3</xm:f>
          </x14:formula1>
          <xm:sqref>C16:C17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Fallwertrechner</vt:lpstr>
      <vt:lpstr>Fallwertrechner_gestaffelte_P2</vt:lpstr>
      <vt:lpstr>Dropdown</vt:lpstr>
      <vt:lpstr>Fallwertrechner_Bsp._AOK_WL</vt:lpstr>
    </vt:vector>
  </TitlesOfParts>
  <Company>Deutscher Hausaerzteverband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Roesner, Mirabell</dc:creator>
  <cp:lastModifiedBy>Schneider, Laura</cp:lastModifiedBy>
  <dcterms:created xsi:type="dcterms:W3CDTF">2020-02-04T14:06:43Z</dcterms:created>
  <dcterms:modified xsi:type="dcterms:W3CDTF">2023-09-19T14:05:50Z</dcterms:modified>
</cp:coreProperties>
</file>